
<file path=[Content_Types].xml><?xml version="1.0" encoding="utf-8"?>
<Types xmlns="http://schemas.openxmlformats.org/package/2006/content-types">
  <Default Extension="xml" ContentType="application/xml"/>
  <Default Extension="bin" ContentType="application/vnd.openxmlformats-officedocument.spreadsheetml.printerSettings"/>
  <Default Extension="png" ContentType="image/png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3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28109"/>
  <workbookPr/>
  <mc:AlternateContent xmlns:mc="http://schemas.openxmlformats.org/markup-compatibility/2006">
    <mc:Choice Requires="x15">
      <x15ac:absPath xmlns:x15ac="http://schemas.microsoft.com/office/spreadsheetml/2010/11/ac" url="/Users/Henrik/Documents/"/>
    </mc:Choice>
  </mc:AlternateContent>
  <bookViews>
    <workbookView xWindow="2980" yWindow="460" windowWidth="27080" windowHeight="18840" activeTab="2"/>
  </bookViews>
  <sheets>
    <sheet name="DATA&amp;CALC" sheetId="1" r:id="rId1"/>
    <sheet name="CPI&amp;STAT" sheetId="2" r:id="rId2"/>
    <sheet name="ANALYSE" sheetId="3" r:id="rId3"/>
  </sheets>
  <calcPr calcId="150001" concurrentCalc="0"/>
  <extLst>
    <ext xmlns:x14="http://schemas.microsoft.com/office/spreadsheetml/2009/9/main" uri="{79F54976-1DA5-4618-B147-4CDE4B953A38}">
      <x14:workbookPr defaultImageDpi="32767"/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Z6" i="1" l="1"/>
  <c r="Z5" i="1"/>
  <c r="Y6" i="1"/>
  <c r="Y5" i="1"/>
  <c r="U6" i="1"/>
  <c r="U7" i="1"/>
  <c r="U8" i="1"/>
  <c r="U9" i="1"/>
  <c r="U10" i="1"/>
  <c r="U11" i="1"/>
  <c r="U12" i="1"/>
  <c r="U13" i="1"/>
  <c r="U14" i="1"/>
  <c r="U15" i="1"/>
  <c r="U16" i="1"/>
  <c r="U17" i="1"/>
  <c r="U18" i="1"/>
  <c r="U19" i="1"/>
  <c r="U20" i="1"/>
  <c r="U21" i="1"/>
  <c r="U22" i="1"/>
  <c r="U23" i="1"/>
  <c r="U24" i="1"/>
  <c r="U25" i="1"/>
  <c r="U26" i="1"/>
  <c r="U27" i="1"/>
  <c r="U28" i="1"/>
  <c r="U29" i="1"/>
  <c r="U30" i="1"/>
  <c r="U31" i="1"/>
  <c r="U32" i="1"/>
  <c r="U33" i="1"/>
  <c r="U34" i="1"/>
  <c r="U35" i="1"/>
  <c r="U36" i="1"/>
  <c r="U37" i="1"/>
  <c r="U38" i="1"/>
  <c r="U39" i="1"/>
  <c r="U40" i="1"/>
  <c r="U41" i="1"/>
  <c r="U42" i="1"/>
  <c r="U43" i="1"/>
  <c r="U44" i="1"/>
  <c r="U45" i="1"/>
  <c r="U46" i="1"/>
  <c r="U47" i="1"/>
  <c r="U48" i="1"/>
  <c r="U49" i="1"/>
  <c r="U50" i="1"/>
  <c r="U51" i="1"/>
  <c r="U52" i="1"/>
  <c r="U53" i="1"/>
  <c r="U54" i="1"/>
  <c r="U55" i="1"/>
  <c r="U56" i="1"/>
  <c r="U57" i="1"/>
  <c r="U58" i="1"/>
  <c r="U59" i="1"/>
  <c r="U60" i="1"/>
  <c r="U61" i="1"/>
  <c r="U62" i="1"/>
  <c r="U63" i="1"/>
  <c r="U64" i="1"/>
  <c r="U65" i="1"/>
  <c r="U66" i="1"/>
  <c r="U67" i="1"/>
  <c r="U68" i="1"/>
  <c r="U69" i="1"/>
  <c r="U70" i="1"/>
  <c r="U71" i="1"/>
  <c r="U72" i="1"/>
  <c r="U73" i="1"/>
  <c r="U74" i="1"/>
  <c r="U75" i="1"/>
  <c r="U76" i="1"/>
  <c r="U77" i="1"/>
  <c r="U78" i="1"/>
  <c r="U79" i="1"/>
  <c r="U80" i="1"/>
  <c r="U81" i="1"/>
  <c r="U82" i="1"/>
  <c r="U83" i="1"/>
  <c r="U84" i="1"/>
  <c r="U85" i="1"/>
  <c r="U86" i="1"/>
  <c r="U87" i="1"/>
  <c r="U88" i="1"/>
  <c r="U89" i="1"/>
  <c r="U90" i="1"/>
  <c r="U91" i="1"/>
  <c r="U92" i="1"/>
  <c r="U93" i="1"/>
  <c r="U94" i="1"/>
  <c r="U95" i="1"/>
  <c r="U96" i="1"/>
  <c r="U97" i="1"/>
  <c r="U98" i="1"/>
  <c r="U99" i="1"/>
  <c r="U100" i="1"/>
  <c r="U101" i="1"/>
  <c r="U102" i="1"/>
  <c r="U103" i="1"/>
  <c r="U104" i="1"/>
  <c r="U105" i="1"/>
  <c r="U106" i="1"/>
  <c r="U107" i="1"/>
  <c r="U108" i="1"/>
  <c r="U109" i="1"/>
  <c r="U110" i="1"/>
  <c r="U111" i="1"/>
  <c r="U112" i="1"/>
  <c r="U113" i="1"/>
  <c r="U114" i="1"/>
  <c r="U115" i="1"/>
  <c r="U116" i="1"/>
  <c r="U117" i="1"/>
  <c r="U118" i="1"/>
  <c r="U119" i="1"/>
  <c r="U120" i="1"/>
  <c r="U121" i="1"/>
  <c r="U122" i="1"/>
  <c r="U123" i="1"/>
  <c r="U124" i="1"/>
  <c r="U125" i="1"/>
  <c r="U126" i="1"/>
  <c r="U127" i="1"/>
  <c r="U128" i="1"/>
  <c r="U129" i="1"/>
  <c r="U130" i="1"/>
  <c r="U131" i="1"/>
  <c r="U132" i="1"/>
  <c r="U133" i="1"/>
  <c r="U134" i="1"/>
  <c r="U135" i="1"/>
  <c r="U136" i="1"/>
  <c r="U137" i="1"/>
  <c r="U138" i="1"/>
  <c r="U139" i="1"/>
  <c r="U140" i="1"/>
  <c r="U141" i="1"/>
  <c r="U142" i="1"/>
  <c r="U143" i="1"/>
  <c r="U144" i="1"/>
  <c r="U145" i="1"/>
  <c r="U146" i="1"/>
  <c r="U147" i="1"/>
  <c r="U148" i="1"/>
  <c r="U149" i="1"/>
  <c r="U150" i="1"/>
  <c r="U151" i="1"/>
  <c r="U152" i="1"/>
  <c r="U153" i="1"/>
  <c r="U154" i="1"/>
  <c r="U155" i="1"/>
  <c r="U156" i="1"/>
  <c r="U157" i="1"/>
  <c r="U158" i="1"/>
  <c r="U159" i="1"/>
  <c r="U160" i="1"/>
  <c r="U161" i="1"/>
  <c r="U162" i="1"/>
  <c r="U163" i="1"/>
  <c r="U164" i="1"/>
  <c r="U165" i="1"/>
  <c r="U166" i="1"/>
  <c r="U167" i="1"/>
  <c r="U168" i="1"/>
  <c r="U169" i="1"/>
  <c r="U170" i="1"/>
  <c r="U171" i="1"/>
  <c r="U172" i="1"/>
  <c r="U173" i="1"/>
  <c r="U174" i="1"/>
  <c r="U175" i="1"/>
  <c r="U176" i="1"/>
  <c r="U177" i="1"/>
  <c r="U178" i="1"/>
  <c r="U179" i="1"/>
  <c r="U180" i="1"/>
  <c r="U181" i="1"/>
  <c r="U182" i="1"/>
  <c r="U183" i="1"/>
  <c r="U184" i="1"/>
  <c r="U185" i="1"/>
  <c r="U186" i="1"/>
  <c r="U187" i="1"/>
  <c r="U188" i="1"/>
  <c r="U189" i="1"/>
  <c r="U190" i="1"/>
  <c r="U191" i="1"/>
  <c r="U192" i="1"/>
  <c r="U193" i="1"/>
  <c r="U194" i="1"/>
  <c r="U195" i="1"/>
  <c r="U196" i="1"/>
  <c r="U197" i="1"/>
  <c r="U198" i="1"/>
  <c r="U199" i="1"/>
  <c r="U200" i="1"/>
  <c r="U201" i="1"/>
  <c r="U202" i="1"/>
  <c r="U203" i="1"/>
  <c r="U204" i="1"/>
  <c r="U205" i="1"/>
  <c r="U206" i="1"/>
  <c r="U207" i="1"/>
  <c r="U208" i="1"/>
  <c r="U209" i="1"/>
  <c r="U210" i="1"/>
  <c r="U211" i="1"/>
  <c r="U212" i="1"/>
  <c r="U213" i="1"/>
  <c r="U214" i="1"/>
  <c r="U215" i="1"/>
  <c r="U216" i="1"/>
  <c r="U217" i="1"/>
  <c r="U218" i="1"/>
  <c r="U219" i="1"/>
  <c r="U220" i="1"/>
  <c r="U221" i="1"/>
  <c r="U222" i="1"/>
  <c r="U223" i="1"/>
  <c r="U224" i="1"/>
  <c r="U225" i="1"/>
  <c r="U226" i="1"/>
  <c r="U227" i="1"/>
  <c r="U228" i="1"/>
  <c r="U229" i="1"/>
  <c r="U230" i="1"/>
  <c r="U231" i="1"/>
  <c r="U232" i="1"/>
  <c r="U233" i="1"/>
  <c r="U234" i="1"/>
  <c r="U235" i="1"/>
  <c r="U236" i="1"/>
  <c r="U237" i="1"/>
  <c r="U238" i="1"/>
  <c r="U239" i="1"/>
  <c r="U240" i="1"/>
  <c r="U241" i="1"/>
  <c r="U242" i="1"/>
  <c r="U243" i="1"/>
  <c r="U244" i="1"/>
  <c r="U245" i="1"/>
  <c r="U246" i="1"/>
  <c r="U247" i="1"/>
  <c r="U248" i="1"/>
  <c r="U249" i="1"/>
  <c r="U250" i="1"/>
  <c r="U251" i="1"/>
  <c r="U252" i="1"/>
  <c r="U253" i="1"/>
  <c r="U254" i="1"/>
  <c r="U255" i="1"/>
  <c r="U256" i="1"/>
  <c r="U257" i="1"/>
  <c r="U258" i="1"/>
  <c r="U259" i="1"/>
  <c r="U260" i="1"/>
  <c r="U261" i="1"/>
  <c r="U262" i="1"/>
  <c r="U263" i="1"/>
  <c r="U264" i="1"/>
  <c r="U265" i="1"/>
  <c r="U266" i="1"/>
  <c r="U267" i="1"/>
  <c r="U268" i="1"/>
  <c r="U269" i="1"/>
  <c r="U270" i="1"/>
  <c r="U271" i="1"/>
  <c r="U272" i="1"/>
  <c r="U273" i="1"/>
  <c r="U274" i="1"/>
  <c r="U275" i="1"/>
  <c r="U276" i="1"/>
  <c r="U277" i="1"/>
  <c r="U278" i="1"/>
  <c r="U279" i="1"/>
  <c r="U280" i="1"/>
  <c r="U281" i="1"/>
  <c r="U282" i="1"/>
  <c r="U283" i="1"/>
  <c r="U284" i="1"/>
  <c r="U285" i="1"/>
  <c r="U286" i="1"/>
  <c r="U287" i="1"/>
  <c r="U288" i="1"/>
  <c r="U289" i="1"/>
  <c r="U290" i="1"/>
  <c r="U291" i="1"/>
  <c r="U292" i="1"/>
  <c r="U293" i="1"/>
  <c r="U294" i="1"/>
  <c r="U295" i="1"/>
  <c r="U296" i="1"/>
  <c r="U297" i="1"/>
  <c r="U298" i="1"/>
  <c r="U299" i="1"/>
  <c r="U300" i="1"/>
  <c r="U301" i="1"/>
  <c r="U302" i="1"/>
  <c r="U303" i="1"/>
  <c r="U304" i="1"/>
  <c r="U305" i="1"/>
  <c r="U306" i="1"/>
  <c r="U307" i="1"/>
  <c r="U308" i="1"/>
  <c r="U309" i="1"/>
  <c r="U310" i="1"/>
  <c r="U311" i="1"/>
  <c r="U312" i="1"/>
  <c r="U313" i="1"/>
  <c r="U314" i="1"/>
  <c r="U315" i="1"/>
  <c r="U316" i="1"/>
  <c r="U317" i="1"/>
  <c r="U318" i="1"/>
  <c r="U319" i="1"/>
  <c r="U320" i="1"/>
  <c r="U321" i="1"/>
  <c r="U322" i="1"/>
  <c r="U323" i="1"/>
  <c r="U324" i="1"/>
  <c r="U325" i="1"/>
  <c r="U326" i="1"/>
  <c r="U327" i="1"/>
  <c r="U328" i="1"/>
  <c r="U329" i="1"/>
  <c r="U330" i="1"/>
  <c r="U331" i="1"/>
  <c r="U332" i="1"/>
  <c r="U333" i="1"/>
  <c r="U334" i="1"/>
  <c r="U335" i="1"/>
  <c r="U336" i="1"/>
  <c r="U337" i="1"/>
  <c r="U338" i="1"/>
  <c r="U339" i="1"/>
  <c r="U340" i="1"/>
  <c r="U341" i="1"/>
  <c r="U342" i="1"/>
  <c r="U343" i="1"/>
  <c r="U344" i="1"/>
  <c r="U345" i="1"/>
  <c r="U346" i="1"/>
  <c r="U347" i="1"/>
  <c r="U348" i="1"/>
  <c r="U349" i="1"/>
  <c r="U350" i="1"/>
  <c r="U351" i="1"/>
  <c r="U352" i="1"/>
  <c r="U353" i="1"/>
  <c r="U354" i="1"/>
  <c r="U355" i="1"/>
  <c r="U356" i="1"/>
  <c r="U357" i="1"/>
  <c r="U358" i="1"/>
  <c r="U359" i="1"/>
  <c r="U360" i="1"/>
  <c r="U361" i="1"/>
  <c r="U362" i="1"/>
  <c r="U363" i="1"/>
  <c r="U364" i="1"/>
  <c r="U365" i="1"/>
  <c r="U366" i="1"/>
  <c r="U367" i="1"/>
  <c r="U368" i="1"/>
  <c r="U369" i="1"/>
  <c r="U370" i="1"/>
  <c r="U371" i="1"/>
  <c r="U372" i="1"/>
  <c r="U373" i="1"/>
  <c r="U374" i="1"/>
  <c r="U375" i="1"/>
  <c r="U376" i="1"/>
  <c r="U377" i="1"/>
  <c r="U378" i="1"/>
  <c r="U379" i="1"/>
  <c r="U380" i="1"/>
  <c r="U381" i="1"/>
  <c r="U382" i="1"/>
  <c r="U383" i="1"/>
  <c r="U384" i="1"/>
  <c r="U385" i="1"/>
  <c r="U386" i="1"/>
  <c r="U387" i="1"/>
  <c r="U388" i="1"/>
  <c r="U389" i="1"/>
  <c r="U390" i="1"/>
  <c r="U391" i="1"/>
  <c r="U392" i="1"/>
  <c r="U393" i="1"/>
  <c r="U394" i="1"/>
  <c r="U395" i="1"/>
  <c r="U396" i="1"/>
  <c r="U397" i="1"/>
  <c r="U398" i="1"/>
  <c r="U399" i="1"/>
  <c r="U400" i="1"/>
  <c r="U401" i="1"/>
  <c r="U402" i="1"/>
  <c r="U403" i="1"/>
  <c r="U404" i="1"/>
  <c r="U405" i="1"/>
  <c r="U406" i="1"/>
  <c r="U407" i="1"/>
  <c r="U408" i="1"/>
  <c r="U409" i="1"/>
  <c r="U410" i="1"/>
  <c r="U411" i="1"/>
  <c r="U412" i="1"/>
  <c r="U413" i="1"/>
  <c r="U414" i="1"/>
  <c r="U415" i="1"/>
  <c r="U416" i="1"/>
  <c r="U417" i="1"/>
  <c r="U418" i="1"/>
  <c r="U419" i="1"/>
  <c r="U420" i="1"/>
  <c r="U421" i="1"/>
  <c r="U422" i="1"/>
  <c r="U423" i="1"/>
  <c r="U424" i="1"/>
  <c r="U425" i="1"/>
  <c r="U426" i="1"/>
  <c r="U427" i="1"/>
  <c r="U428" i="1"/>
  <c r="U429" i="1"/>
  <c r="U430" i="1"/>
  <c r="U431" i="1"/>
  <c r="U432" i="1"/>
  <c r="U433" i="1"/>
  <c r="U434" i="1"/>
  <c r="U435" i="1"/>
  <c r="U436" i="1"/>
  <c r="U437" i="1"/>
  <c r="U438" i="1"/>
  <c r="U439" i="1"/>
  <c r="U440" i="1"/>
  <c r="U441" i="1"/>
  <c r="U442" i="1"/>
  <c r="U443" i="1"/>
  <c r="U444" i="1"/>
  <c r="U445" i="1"/>
  <c r="U446" i="1"/>
  <c r="U447" i="1"/>
  <c r="U448" i="1"/>
  <c r="U449" i="1"/>
  <c r="U450" i="1"/>
  <c r="U451" i="1"/>
  <c r="U452" i="1"/>
  <c r="U453" i="1"/>
  <c r="U454" i="1"/>
  <c r="U455" i="1"/>
  <c r="U456" i="1"/>
  <c r="U457" i="1"/>
  <c r="U458" i="1"/>
  <c r="U459" i="1"/>
  <c r="U460" i="1"/>
  <c r="U461" i="1"/>
  <c r="U462" i="1"/>
  <c r="U463" i="1"/>
  <c r="U464" i="1"/>
  <c r="U465" i="1"/>
  <c r="U466" i="1"/>
  <c r="U467" i="1"/>
  <c r="U468" i="1"/>
  <c r="U469" i="1"/>
  <c r="U470" i="1"/>
  <c r="U471" i="1"/>
  <c r="U472" i="1"/>
  <c r="U473" i="1"/>
  <c r="U474" i="1"/>
  <c r="U475" i="1"/>
  <c r="U476" i="1"/>
  <c r="U477" i="1"/>
  <c r="U478" i="1"/>
  <c r="U479" i="1"/>
  <c r="U480" i="1"/>
  <c r="U481" i="1"/>
  <c r="U482" i="1"/>
  <c r="U483" i="1"/>
  <c r="U484" i="1"/>
  <c r="U485" i="1"/>
  <c r="U486" i="1"/>
  <c r="U487" i="1"/>
  <c r="U488" i="1"/>
  <c r="U489" i="1"/>
  <c r="U490" i="1"/>
  <c r="U491" i="1"/>
  <c r="U492" i="1"/>
  <c r="U493" i="1"/>
  <c r="U494" i="1"/>
  <c r="U495" i="1"/>
  <c r="U496" i="1"/>
  <c r="U497" i="1"/>
  <c r="U498" i="1"/>
  <c r="U499" i="1"/>
  <c r="U500" i="1"/>
  <c r="U501" i="1"/>
  <c r="U502" i="1"/>
  <c r="U503" i="1"/>
  <c r="U504" i="1"/>
  <c r="U505" i="1"/>
  <c r="U506" i="1"/>
  <c r="U507" i="1"/>
  <c r="U508" i="1"/>
  <c r="U509" i="1"/>
  <c r="U510" i="1"/>
  <c r="U511" i="1"/>
  <c r="U512" i="1"/>
  <c r="U513" i="1"/>
  <c r="U514" i="1"/>
  <c r="U515" i="1"/>
  <c r="U516" i="1"/>
  <c r="U517" i="1"/>
  <c r="U518" i="1"/>
  <c r="U519" i="1"/>
  <c r="U520" i="1"/>
  <c r="U521" i="1"/>
  <c r="U522" i="1"/>
  <c r="U523" i="1"/>
  <c r="U524" i="1"/>
  <c r="U525" i="1"/>
  <c r="U526" i="1"/>
  <c r="U527" i="1"/>
  <c r="U528" i="1"/>
  <c r="U529" i="1"/>
  <c r="U530" i="1"/>
  <c r="U531" i="1"/>
  <c r="U532" i="1"/>
  <c r="U533" i="1"/>
  <c r="U534" i="1"/>
  <c r="U535" i="1"/>
  <c r="U536" i="1"/>
  <c r="U537" i="1"/>
  <c r="U538" i="1"/>
  <c r="U539" i="1"/>
  <c r="U540" i="1"/>
  <c r="U541" i="1"/>
  <c r="U542" i="1"/>
  <c r="U543" i="1"/>
  <c r="U544" i="1"/>
  <c r="U545" i="1"/>
  <c r="U546" i="1"/>
  <c r="U547" i="1"/>
  <c r="U548" i="1"/>
  <c r="U549" i="1"/>
  <c r="U550" i="1"/>
  <c r="U551" i="1"/>
  <c r="U552" i="1"/>
  <c r="U553" i="1"/>
  <c r="U554" i="1"/>
  <c r="U555" i="1"/>
  <c r="U556" i="1"/>
  <c r="U557" i="1"/>
  <c r="U558" i="1"/>
  <c r="U559" i="1"/>
  <c r="U560" i="1"/>
  <c r="U561" i="1"/>
  <c r="U562" i="1"/>
  <c r="U563" i="1"/>
  <c r="U564" i="1"/>
  <c r="U565" i="1"/>
  <c r="U566" i="1"/>
  <c r="U567" i="1"/>
  <c r="U568" i="1"/>
  <c r="U569" i="1"/>
  <c r="U570" i="1"/>
  <c r="U571" i="1"/>
  <c r="U572" i="1"/>
  <c r="U573" i="1"/>
  <c r="U574" i="1"/>
  <c r="U575" i="1"/>
  <c r="U576" i="1"/>
  <c r="U577" i="1"/>
  <c r="U578" i="1"/>
  <c r="U579" i="1"/>
  <c r="U580" i="1"/>
  <c r="U581" i="1"/>
  <c r="U582" i="1"/>
  <c r="U583" i="1"/>
  <c r="U584" i="1"/>
  <c r="U585" i="1"/>
  <c r="U586" i="1"/>
  <c r="U587" i="1"/>
  <c r="U588" i="1"/>
  <c r="U589" i="1"/>
  <c r="U590" i="1"/>
  <c r="U591" i="1"/>
  <c r="U592" i="1"/>
  <c r="U593" i="1"/>
  <c r="U594" i="1"/>
  <c r="U595" i="1"/>
  <c r="U596" i="1"/>
  <c r="U597" i="1"/>
  <c r="U598" i="1"/>
  <c r="U599" i="1"/>
  <c r="U600" i="1"/>
  <c r="U601" i="1"/>
  <c r="U602" i="1"/>
  <c r="U603" i="1"/>
  <c r="U604" i="1"/>
  <c r="U605" i="1"/>
  <c r="U606" i="1"/>
  <c r="U607" i="1"/>
  <c r="U608" i="1"/>
  <c r="U609" i="1"/>
  <c r="U610" i="1"/>
  <c r="U611" i="1"/>
  <c r="U612" i="1"/>
  <c r="U613" i="1"/>
  <c r="U614" i="1"/>
  <c r="U615" i="1"/>
  <c r="U616" i="1"/>
  <c r="U617" i="1"/>
  <c r="U618" i="1"/>
  <c r="U619" i="1"/>
  <c r="U620" i="1"/>
  <c r="U621" i="1"/>
  <c r="U622" i="1"/>
  <c r="U623" i="1"/>
  <c r="U624" i="1"/>
  <c r="U625" i="1"/>
  <c r="U626" i="1"/>
  <c r="U627" i="1"/>
  <c r="U628" i="1"/>
  <c r="U629" i="1"/>
  <c r="U630" i="1"/>
  <c r="U631" i="1"/>
  <c r="U632" i="1"/>
  <c r="U633" i="1"/>
  <c r="U634" i="1"/>
  <c r="U635" i="1"/>
  <c r="U636" i="1"/>
  <c r="U637" i="1"/>
  <c r="U638" i="1"/>
  <c r="U639" i="1"/>
  <c r="U640" i="1"/>
  <c r="U641" i="1"/>
  <c r="U642" i="1"/>
  <c r="U643" i="1"/>
  <c r="U644" i="1"/>
  <c r="U645" i="1"/>
  <c r="U646" i="1"/>
  <c r="U647" i="1"/>
  <c r="U648" i="1"/>
  <c r="U649" i="1"/>
  <c r="U650" i="1"/>
  <c r="U651" i="1"/>
  <c r="U652" i="1"/>
  <c r="U653" i="1"/>
  <c r="U654" i="1"/>
  <c r="U655" i="1"/>
  <c r="U656" i="1"/>
  <c r="U657" i="1"/>
  <c r="U658" i="1"/>
  <c r="U659" i="1"/>
  <c r="U660" i="1"/>
  <c r="U661" i="1"/>
  <c r="U662" i="1"/>
  <c r="U663" i="1"/>
  <c r="U664" i="1"/>
  <c r="U665" i="1"/>
  <c r="U666" i="1"/>
  <c r="U667" i="1"/>
  <c r="U668" i="1"/>
  <c r="U669" i="1"/>
  <c r="U670" i="1"/>
  <c r="U671" i="1"/>
  <c r="U672" i="1"/>
  <c r="U673" i="1"/>
  <c r="U674" i="1"/>
  <c r="U675" i="1"/>
  <c r="U676" i="1"/>
  <c r="U677" i="1"/>
  <c r="U678" i="1"/>
  <c r="U679" i="1"/>
  <c r="U680" i="1"/>
  <c r="U681" i="1"/>
  <c r="U682" i="1"/>
  <c r="U683" i="1"/>
  <c r="U684" i="1"/>
  <c r="U685" i="1"/>
  <c r="U686" i="1"/>
  <c r="U687" i="1"/>
  <c r="U688" i="1"/>
  <c r="U689" i="1"/>
  <c r="U690" i="1"/>
  <c r="U691" i="1"/>
  <c r="U692" i="1"/>
  <c r="U693" i="1"/>
  <c r="U694" i="1"/>
  <c r="U695" i="1"/>
  <c r="U696" i="1"/>
  <c r="U697" i="1"/>
  <c r="U698" i="1"/>
  <c r="U699" i="1"/>
  <c r="U700" i="1"/>
  <c r="U701" i="1"/>
  <c r="U702" i="1"/>
  <c r="U703" i="1"/>
  <c r="U704" i="1"/>
  <c r="U705" i="1"/>
  <c r="U706" i="1"/>
  <c r="U707" i="1"/>
  <c r="U708" i="1"/>
  <c r="U709" i="1"/>
  <c r="U710" i="1"/>
  <c r="U711" i="1"/>
  <c r="U712" i="1"/>
  <c r="U713" i="1"/>
  <c r="U714" i="1"/>
  <c r="U715" i="1"/>
  <c r="U716" i="1"/>
  <c r="U717" i="1"/>
  <c r="U718" i="1"/>
  <c r="U719" i="1"/>
  <c r="U720" i="1"/>
  <c r="U721" i="1"/>
  <c r="U722" i="1"/>
  <c r="U723" i="1"/>
  <c r="U724" i="1"/>
  <c r="U725" i="1"/>
  <c r="U726" i="1"/>
  <c r="U727" i="1"/>
  <c r="U728" i="1"/>
  <c r="U729" i="1"/>
  <c r="U730" i="1"/>
  <c r="U731" i="1"/>
  <c r="U732" i="1"/>
  <c r="U733" i="1"/>
  <c r="U734" i="1"/>
  <c r="U735" i="1"/>
  <c r="U736" i="1"/>
  <c r="U737" i="1"/>
  <c r="U738" i="1"/>
  <c r="U739" i="1"/>
  <c r="U740" i="1"/>
  <c r="U741" i="1"/>
  <c r="U742" i="1"/>
  <c r="U743" i="1"/>
  <c r="U744" i="1"/>
  <c r="U745" i="1"/>
  <c r="U746" i="1"/>
  <c r="U747" i="1"/>
  <c r="U748" i="1"/>
  <c r="U749" i="1"/>
  <c r="U750" i="1"/>
  <c r="U751" i="1"/>
  <c r="U752" i="1"/>
  <c r="U753" i="1"/>
  <c r="U754" i="1"/>
  <c r="U755" i="1"/>
  <c r="U756" i="1"/>
  <c r="U757" i="1"/>
  <c r="U758" i="1"/>
  <c r="U759" i="1"/>
  <c r="U760" i="1"/>
  <c r="U761" i="1"/>
  <c r="U762" i="1"/>
  <c r="U763" i="1"/>
  <c r="U764" i="1"/>
  <c r="U765" i="1"/>
  <c r="U766" i="1"/>
  <c r="U767" i="1"/>
  <c r="U768" i="1"/>
  <c r="U769" i="1"/>
  <c r="U770" i="1"/>
  <c r="U771" i="1"/>
  <c r="U772" i="1"/>
  <c r="U773" i="1"/>
  <c r="U774" i="1"/>
  <c r="U775" i="1"/>
  <c r="U776" i="1"/>
  <c r="U777" i="1"/>
  <c r="U778" i="1"/>
  <c r="U779" i="1"/>
  <c r="U780" i="1"/>
  <c r="U781" i="1"/>
  <c r="U782" i="1"/>
  <c r="U783" i="1"/>
  <c r="U784" i="1"/>
  <c r="U785" i="1"/>
  <c r="U786" i="1"/>
  <c r="U787" i="1"/>
  <c r="U788" i="1"/>
  <c r="U789" i="1"/>
  <c r="U790" i="1"/>
  <c r="U791" i="1"/>
  <c r="U792" i="1"/>
  <c r="U793" i="1"/>
  <c r="U794" i="1"/>
  <c r="U795" i="1"/>
  <c r="U796" i="1"/>
  <c r="U797" i="1"/>
  <c r="U798" i="1"/>
  <c r="U799" i="1"/>
  <c r="U800" i="1"/>
  <c r="U801" i="1"/>
  <c r="U802" i="1"/>
  <c r="U803" i="1"/>
  <c r="U804" i="1"/>
  <c r="U805" i="1"/>
  <c r="U806" i="1"/>
  <c r="U807" i="1"/>
  <c r="U808" i="1"/>
  <c r="U809" i="1"/>
  <c r="U810" i="1"/>
  <c r="U811" i="1"/>
  <c r="U812" i="1"/>
  <c r="U813" i="1"/>
  <c r="U814" i="1"/>
  <c r="U815" i="1"/>
  <c r="U816" i="1"/>
  <c r="U817" i="1"/>
  <c r="U818" i="1"/>
  <c r="U819" i="1"/>
  <c r="U820" i="1"/>
  <c r="U821" i="1"/>
  <c r="U822" i="1"/>
  <c r="U823" i="1"/>
  <c r="U824" i="1"/>
  <c r="U825" i="1"/>
  <c r="U826" i="1"/>
  <c r="U827" i="1"/>
  <c r="U828" i="1"/>
  <c r="U829" i="1"/>
  <c r="U830" i="1"/>
  <c r="U831" i="1"/>
  <c r="U832" i="1"/>
  <c r="U833" i="1"/>
  <c r="U834" i="1"/>
  <c r="U835" i="1"/>
  <c r="U836" i="1"/>
  <c r="U837" i="1"/>
  <c r="U838" i="1"/>
  <c r="U839" i="1"/>
  <c r="U840" i="1"/>
  <c r="U841" i="1"/>
  <c r="U842" i="1"/>
  <c r="U843" i="1"/>
  <c r="U844" i="1"/>
  <c r="U845" i="1"/>
  <c r="U846" i="1"/>
  <c r="U847" i="1"/>
  <c r="U848" i="1"/>
  <c r="U849" i="1"/>
  <c r="U850" i="1"/>
  <c r="U851" i="1"/>
  <c r="U852" i="1"/>
  <c r="U853" i="1"/>
  <c r="U854" i="1"/>
  <c r="U855" i="1"/>
  <c r="U856" i="1"/>
  <c r="U857" i="1"/>
  <c r="U858" i="1"/>
  <c r="U859" i="1"/>
  <c r="U860" i="1"/>
  <c r="U861" i="1"/>
  <c r="U862" i="1"/>
  <c r="U863" i="1"/>
  <c r="U864" i="1"/>
  <c r="U865" i="1"/>
  <c r="U866" i="1"/>
  <c r="U867" i="1"/>
  <c r="U868" i="1"/>
  <c r="U869" i="1"/>
  <c r="U870" i="1"/>
  <c r="U871" i="1"/>
  <c r="U872" i="1"/>
  <c r="U873" i="1"/>
  <c r="U874" i="1"/>
  <c r="U875" i="1"/>
  <c r="U876" i="1"/>
  <c r="U877" i="1"/>
  <c r="U878" i="1"/>
  <c r="U879" i="1"/>
  <c r="U880" i="1"/>
  <c r="U881" i="1"/>
  <c r="U882" i="1"/>
  <c r="U883" i="1"/>
  <c r="U884" i="1"/>
  <c r="U885" i="1"/>
  <c r="U886" i="1"/>
  <c r="U887" i="1"/>
  <c r="U888" i="1"/>
  <c r="U889" i="1"/>
  <c r="U890" i="1"/>
  <c r="U891" i="1"/>
  <c r="U892" i="1"/>
  <c r="U893" i="1"/>
  <c r="U894" i="1"/>
  <c r="U895" i="1"/>
  <c r="U896" i="1"/>
  <c r="U897" i="1"/>
  <c r="U898" i="1"/>
  <c r="U899" i="1"/>
  <c r="U900" i="1"/>
  <c r="U901" i="1"/>
  <c r="U902" i="1"/>
  <c r="U903" i="1"/>
  <c r="U904" i="1"/>
  <c r="U905" i="1"/>
  <c r="U906" i="1"/>
  <c r="U907" i="1"/>
  <c r="U908" i="1"/>
  <c r="U909" i="1"/>
  <c r="U910" i="1"/>
  <c r="U911" i="1"/>
  <c r="U912" i="1"/>
  <c r="U913" i="1"/>
  <c r="U914" i="1"/>
  <c r="U915" i="1"/>
  <c r="U916" i="1"/>
  <c r="U917" i="1"/>
  <c r="U918" i="1"/>
  <c r="U919" i="1"/>
  <c r="U920" i="1"/>
  <c r="U921" i="1"/>
  <c r="U922" i="1"/>
  <c r="U923" i="1"/>
  <c r="U924" i="1"/>
  <c r="U925" i="1"/>
  <c r="U926" i="1"/>
  <c r="U927" i="1"/>
  <c r="U928" i="1"/>
  <c r="U929" i="1"/>
  <c r="U930" i="1"/>
  <c r="U931" i="1"/>
  <c r="U932" i="1"/>
  <c r="U933" i="1"/>
  <c r="U934" i="1"/>
  <c r="U935" i="1"/>
  <c r="U936" i="1"/>
  <c r="U937" i="1"/>
  <c r="U938" i="1"/>
  <c r="U939" i="1"/>
  <c r="U940" i="1"/>
  <c r="U5" i="1"/>
  <c r="Q5" i="1"/>
  <c r="N5" i="1"/>
  <c r="O5" i="1"/>
  <c r="R5" i="1"/>
  <c r="S5" i="1"/>
  <c r="T5" i="1"/>
  <c r="S6" i="1"/>
  <c r="T6" i="1"/>
  <c r="S7" i="1"/>
  <c r="T7" i="1"/>
  <c r="S8" i="1"/>
  <c r="T8" i="1"/>
  <c r="S9" i="1"/>
  <c r="T9" i="1"/>
  <c r="S10" i="1"/>
  <c r="T10" i="1"/>
  <c r="S11" i="1"/>
  <c r="T11" i="1"/>
  <c r="S12" i="1"/>
  <c r="T12" i="1"/>
  <c r="S13" i="1"/>
  <c r="T13" i="1"/>
  <c r="S14" i="1"/>
  <c r="T14" i="1"/>
  <c r="S15" i="1"/>
  <c r="T15" i="1"/>
  <c r="S16" i="1"/>
  <c r="T16" i="1"/>
  <c r="S17" i="1"/>
  <c r="T17" i="1"/>
  <c r="S18" i="1"/>
  <c r="T18" i="1"/>
  <c r="S19" i="1"/>
  <c r="T19" i="1"/>
  <c r="S20" i="1"/>
  <c r="T20" i="1"/>
  <c r="S21" i="1"/>
  <c r="T21" i="1"/>
  <c r="S22" i="1"/>
  <c r="T22" i="1"/>
  <c r="S23" i="1"/>
  <c r="T23" i="1"/>
  <c r="S24" i="1"/>
  <c r="T24" i="1"/>
  <c r="S25" i="1"/>
  <c r="T25" i="1"/>
  <c r="S26" i="1"/>
  <c r="T26" i="1"/>
  <c r="S27" i="1"/>
  <c r="T27" i="1"/>
  <c r="S28" i="1"/>
  <c r="T28" i="1"/>
  <c r="S29" i="1"/>
  <c r="T29" i="1"/>
  <c r="S30" i="1"/>
  <c r="T30" i="1"/>
  <c r="S31" i="1"/>
  <c r="T31" i="1"/>
  <c r="S32" i="1"/>
  <c r="T32" i="1"/>
  <c r="S33" i="1"/>
  <c r="T33" i="1"/>
  <c r="S34" i="1"/>
  <c r="T34" i="1"/>
  <c r="S35" i="1"/>
  <c r="T35" i="1"/>
  <c r="S36" i="1"/>
  <c r="T36" i="1"/>
  <c r="S37" i="1"/>
  <c r="T37" i="1"/>
  <c r="S38" i="1"/>
  <c r="T38" i="1"/>
  <c r="S39" i="1"/>
  <c r="T39" i="1"/>
  <c r="S40" i="1"/>
  <c r="T40" i="1"/>
  <c r="S41" i="1"/>
  <c r="T41" i="1"/>
  <c r="S42" i="1"/>
  <c r="T42" i="1"/>
  <c r="S43" i="1"/>
  <c r="T43" i="1"/>
  <c r="S44" i="1"/>
  <c r="T44" i="1"/>
  <c r="S45" i="1"/>
  <c r="T45" i="1"/>
  <c r="S46" i="1"/>
  <c r="T46" i="1"/>
  <c r="S47" i="1"/>
  <c r="T47" i="1"/>
  <c r="S48" i="1"/>
  <c r="T48" i="1"/>
  <c r="S49" i="1"/>
  <c r="T49" i="1"/>
  <c r="S50" i="1"/>
  <c r="T50" i="1"/>
  <c r="S51" i="1"/>
  <c r="T51" i="1"/>
  <c r="S52" i="1"/>
  <c r="T52" i="1"/>
  <c r="S53" i="1"/>
  <c r="T53" i="1"/>
  <c r="S54" i="1"/>
  <c r="T54" i="1"/>
  <c r="S55" i="1"/>
  <c r="T55" i="1"/>
  <c r="S56" i="1"/>
  <c r="T56" i="1"/>
  <c r="S57" i="1"/>
  <c r="T57" i="1"/>
  <c r="S58" i="1"/>
  <c r="T58" i="1"/>
  <c r="S59" i="1"/>
  <c r="T59" i="1"/>
  <c r="S60" i="1"/>
  <c r="T60" i="1"/>
  <c r="S61" i="1"/>
  <c r="T61" i="1"/>
  <c r="S62" i="1"/>
  <c r="T62" i="1"/>
  <c r="S63" i="1"/>
  <c r="T63" i="1"/>
  <c r="S64" i="1"/>
  <c r="T64" i="1"/>
  <c r="S65" i="1"/>
  <c r="T65" i="1"/>
  <c r="S66" i="1"/>
  <c r="T66" i="1"/>
  <c r="S67" i="1"/>
  <c r="T67" i="1"/>
  <c r="S68" i="1"/>
  <c r="T68" i="1"/>
  <c r="S69" i="1"/>
  <c r="T69" i="1"/>
  <c r="S70" i="1"/>
  <c r="T70" i="1"/>
  <c r="S71" i="1"/>
  <c r="T71" i="1"/>
  <c r="S72" i="1"/>
  <c r="T72" i="1"/>
  <c r="S73" i="1"/>
  <c r="T73" i="1"/>
  <c r="S74" i="1"/>
  <c r="T74" i="1"/>
  <c r="S75" i="1"/>
  <c r="T75" i="1"/>
  <c r="S76" i="1"/>
  <c r="T76" i="1"/>
  <c r="S77" i="1"/>
  <c r="T77" i="1"/>
  <c r="S78" i="1"/>
  <c r="T78" i="1"/>
  <c r="S79" i="1"/>
  <c r="T79" i="1"/>
  <c r="S80" i="1"/>
  <c r="T80" i="1"/>
  <c r="S81" i="1"/>
  <c r="T81" i="1"/>
  <c r="S82" i="1"/>
  <c r="T82" i="1"/>
  <c r="S83" i="1"/>
  <c r="T83" i="1"/>
  <c r="S84" i="1"/>
  <c r="T84" i="1"/>
  <c r="S85" i="1"/>
  <c r="T85" i="1"/>
  <c r="S86" i="1"/>
  <c r="T86" i="1"/>
  <c r="S87" i="1"/>
  <c r="T87" i="1"/>
  <c r="S88" i="1"/>
  <c r="T88" i="1"/>
  <c r="S89" i="1"/>
  <c r="T89" i="1"/>
  <c r="S90" i="1"/>
  <c r="T90" i="1"/>
  <c r="S91" i="1"/>
  <c r="T91" i="1"/>
  <c r="S92" i="1"/>
  <c r="T92" i="1"/>
  <c r="S93" i="1"/>
  <c r="T93" i="1"/>
  <c r="S94" i="1"/>
  <c r="T94" i="1"/>
  <c r="S95" i="1"/>
  <c r="T95" i="1"/>
  <c r="S96" i="1"/>
  <c r="T96" i="1"/>
  <c r="S97" i="1"/>
  <c r="T97" i="1"/>
  <c r="S98" i="1"/>
  <c r="T98" i="1"/>
  <c r="S99" i="1"/>
  <c r="T99" i="1"/>
  <c r="S100" i="1"/>
  <c r="T100" i="1"/>
  <c r="S101" i="1"/>
  <c r="T101" i="1"/>
  <c r="S102" i="1"/>
  <c r="T102" i="1"/>
  <c r="S103" i="1"/>
  <c r="T103" i="1"/>
  <c r="S104" i="1"/>
  <c r="T104" i="1"/>
  <c r="S105" i="1"/>
  <c r="T105" i="1"/>
  <c r="S106" i="1"/>
  <c r="T106" i="1"/>
  <c r="S107" i="1"/>
  <c r="T107" i="1"/>
  <c r="S108" i="1"/>
  <c r="T108" i="1"/>
  <c r="S109" i="1"/>
  <c r="T109" i="1"/>
  <c r="S110" i="1"/>
  <c r="T110" i="1"/>
  <c r="S111" i="1"/>
  <c r="T111" i="1"/>
  <c r="S112" i="1"/>
  <c r="T112" i="1"/>
  <c r="S113" i="1"/>
  <c r="T113" i="1"/>
  <c r="S114" i="1"/>
  <c r="T114" i="1"/>
  <c r="S115" i="1"/>
  <c r="T115" i="1"/>
  <c r="S116" i="1"/>
  <c r="T116" i="1"/>
  <c r="S117" i="1"/>
  <c r="T117" i="1"/>
  <c r="S118" i="1"/>
  <c r="T118" i="1"/>
  <c r="S119" i="1"/>
  <c r="T119" i="1"/>
  <c r="S120" i="1"/>
  <c r="T120" i="1"/>
  <c r="S121" i="1"/>
  <c r="T121" i="1"/>
  <c r="S122" i="1"/>
  <c r="T122" i="1"/>
  <c r="S123" i="1"/>
  <c r="T123" i="1"/>
  <c r="S124" i="1"/>
  <c r="T124" i="1"/>
  <c r="S125" i="1"/>
  <c r="T125" i="1"/>
  <c r="S126" i="1"/>
  <c r="T126" i="1"/>
  <c r="S127" i="1"/>
  <c r="T127" i="1"/>
  <c r="S128" i="1"/>
  <c r="T128" i="1"/>
  <c r="S129" i="1"/>
  <c r="T129" i="1"/>
  <c r="S130" i="1"/>
  <c r="T130" i="1"/>
  <c r="S131" i="1"/>
  <c r="T131" i="1"/>
  <c r="S132" i="1"/>
  <c r="T132" i="1"/>
  <c r="S133" i="1"/>
  <c r="T133" i="1"/>
  <c r="S134" i="1"/>
  <c r="T134" i="1"/>
  <c r="S135" i="1"/>
  <c r="T135" i="1"/>
  <c r="S136" i="1"/>
  <c r="T136" i="1"/>
  <c r="S137" i="1"/>
  <c r="T137" i="1"/>
  <c r="S138" i="1"/>
  <c r="T138" i="1"/>
  <c r="S139" i="1"/>
  <c r="T139" i="1"/>
  <c r="S140" i="1"/>
  <c r="T140" i="1"/>
  <c r="S141" i="1"/>
  <c r="T141" i="1"/>
  <c r="S142" i="1"/>
  <c r="T142" i="1"/>
  <c r="S143" i="1"/>
  <c r="T143" i="1"/>
  <c r="S144" i="1"/>
  <c r="T144" i="1"/>
  <c r="S145" i="1"/>
  <c r="T145" i="1"/>
  <c r="S146" i="1"/>
  <c r="T146" i="1"/>
  <c r="S147" i="1"/>
  <c r="T147" i="1"/>
  <c r="S148" i="1"/>
  <c r="T148" i="1"/>
  <c r="S149" i="1"/>
  <c r="T149" i="1"/>
  <c r="S150" i="1"/>
  <c r="T150" i="1"/>
  <c r="S151" i="1"/>
  <c r="T151" i="1"/>
  <c r="S152" i="1"/>
  <c r="T152" i="1"/>
  <c r="S153" i="1"/>
  <c r="T153" i="1"/>
  <c r="S154" i="1"/>
  <c r="T154" i="1"/>
  <c r="S155" i="1"/>
  <c r="T155" i="1"/>
  <c r="S156" i="1"/>
  <c r="T156" i="1"/>
  <c r="S157" i="1"/>
  <c r="T157" i="1"/>
  <c r="S158" i="1"/>
  <c r="T158" i="1"/>
  <c r="S159" i="1"/>
  <c r="T159" i="1"/>
  <c r="S160" i="1"/>
  <c r="T160" i="1"/>
  <c r="S161" i="1"/>
  <c r="T161" i="1"/>
  <c r="S162" i="1"/>
  <c r="T162" i="1"/>
  <c r="S163" i="1"/>
  <c r="T163" i="1"/>
  <c r="S164" i="1"/>
  <c r="T164" i="1"/>
  <c r="S165" i="1"/>
  <c r="T165" i="1"/>
  <c r="S166" i="1"/>
  <c r="T166" i="1"/>
  <c r="S167" i="1"/>
  <c r="T167" i="1"/>
  <c r="S168" i="1"/>
  <c r="T168" i="1"/>
  <c r="S169" i="1"/>
  <c r="T169" i="1"/>
  <c r="S170" i="1"/>
  <c r="T170" i="1"/>
  <c r="S171" i="1"/>
  <c r="T171" i="1"/>
  <c r="S172" i="1"/>
  <c r="T172" i="1"/>
  <c r="S173" i="1"/>
  <c r="T173" i="1"/>
  <c r="S174" i="1"/>
  <c r="T174" i="1"/>
  <c r="S175" i="1"/>
  <c r="T175" i="1"/>
  <c r="S176" i="1"/>
  <c r="T176" i="1"/>
  <c r="S177" i="1"/>
  <c r="T177" i="1"/>
  <c r="S178" i="1"/>
  <c r="T178" i="1"/>
  <c r="S179" i="1"/>
  <c r="T179" i="1"/>
  <c r="S180" i="1"/>
  <c r="T180" i="1"/>
  <c r="S181" i="1"/>
  <c r="T181" i="1"/>
  <c r="S182" i="1"/>
  <c r="T182" i="1"/>
  <c r="S183" i="1"/>
  <c r="T183" i="1"/>
  <c r="S184" i="1"/>
  <c r="T184" i="1"/>
  <c r="S185" i="1"/>
  <c r="T185" i="1"/>
  <c r="S186" i="1"/>
  <c r="T186" i="1"/>
  <c r="S187" i="1"/>
  <c r="T187" i="1"/>
  <c r="S188" i="1"/>
  <c r="T188" i="1"/>
  <c r="S189" i="1"/>
  <c r="T189" i="1"/>
  <c r="S190" i="1"/>
  <c r="T190" i="1"/>
  <c r="S191" i="1"/>
  <c r="T191" i="1"/>
  <c r="S192" i="1"/>
  <c r="T192" i="1"/>
  <c r="S193" i="1"/>
  <c r="T193" i="1"/>
  <c r="S194" i="1"/>
  <c r="T194" i="1"/>
  <c r="S195" i="1"/>
  <c r="T195" i="1"/>
  <c r="S196" i="1"/>
  <c r="T196" i="1"/>
  <c r="S197" i="1"/>
  <c r="T197" i="1"/>
  <c r="S198" i="1"/>
  <c r="T198" i="1"/>
  <c r="S199" i="1"/>
  <c r="T199" i="1"/>
  <c r="S200" i="1"/>
  <c r="T200" i="1"/>
  <c r="S201" i="1"/>
  <c r="T201" i="1"/>
  <c r="S202" i="1"/>
  <c r="T202" i="1"/>
  <c r="S203" i="1"/>
  <c r="T203" i="1"/>
  <c r="S204" i="1"/>
  <c r="T204" i="1"/>
  <c r="S205" i="1"/>
  <c r="T205" i="1"/>
  <c r="S206" i="1"/>
  <c r="T206" i="1"/>
  <c r="S207" i="1"/>
  <c r="T207" i="1"/>
  <c r="S208" i="1"/>
  <c r="T208" i="1"/>
  <c r="S209" i="1"/>
  <c r="T209" i="1"/>
  <c r="S210" i="1"/>
  <c r="T210" i="1"/>
  <c r="S211" i="1"/>
  <c r="T211" i="1"/>
  <c r="S212" i="1"/>
  <c r="T212" i="1"/>
  <c r="S213" i="1"/>
  <c r="T213" i="1"/>
  <c r="S214" i="1"/>
  <c r="T214" i="1"/>
  <c r="S215" i="1"/>
  <c r="T215" i="1"/>
  <c r="S216" i="1"/>
  <c r="T216" i="1"/>
  <c r="S217" i="1"/>
  <c r="T217" i="1"/>
  <c r="S218" i="1"/>
  <c r="T218" i="1"/>
  <c r="S219" i="1"/>
  <c r="T219" i="1"/>
  <c r="S220" i="1"/>
  <c r="T220" i="1"/>
  <c r="S221" i="1"/>
  <c r="T221" i="1"/>
  <c r="S222" i="1"/>
  <c r="T222" i="1"/>
  <c r="S223" i="1"/>
  <c r="T223" i="1"/>
  <c r="S224" i="1"/>
  <c r="T224" i="1"/>
  <c r="S225" i="1"/>
  <c r="T225" i="1"/>
  <c r="S226" i="1"/>
  <c r="T226" i="1"/>
  <c r="S227" i="1"/>
  <c r="T227" i="1"/>
  <c r="S228" i="1"/>
  <c r="T228" i="1"/>
  <c r="S229" i="1"/>
  <c r="T229" i="1"/>
  <c r="S230" i="1"/>
  <c r="T230" i="1"/>
  <c r="S231" i="1"/>
  <c r="T231" i="1"/>
  <c r="S232" i="1"/>
  <c r="T232" i="1"/>
  <c r="S233" i="1"/>
  <c r="T233" i="1"/>
  <c r="S234" i="1"/>
  <c r="T234" i="1"/>
  <c r="S235" i="1"/>
  <c r="T235" i="1"/>
  <c r="S236" i="1"/>
  <c r="T236" i="1"/>
  <c r="S237" i="1"/>
  <c r="T237" i="1"/>
  <c r="S238" i="1"/>
  <c r="T238" i="1"/>
  <c r="S239" i="1"/>
  <c r="T239" i="1"/>
  <c r="S240" i="1"/>
  <c r="T240" i="1"/>
  <c r="S241" i="1"/>
  <c r="T241" i="1"/>
  <c r="S242" i="1"/>
  <c r="T242" i="1"/>
  <c r="S243" i="1"/>
  <c r="T243" i="1"/>
  <c r="S244" i="1"/>
  <c r="T244" i="1"/>
  <c r="S245" i="1"/>
  <c r="T245" i="1"/>
  <c r="S246" i="1"/>
  <c r="T246" i="1"/>
  <c r="S247" i="1"/>
  <c r="T247" i="1"/>
  <c r="S248" i="1"/>
  <c r="T248" i="1"/>
  <c r="S249" i="1"/>
  <c r="T249" i="1"/>
  <c r="S250" i="1"/>
  <c r="T250" i="1"/>
  <c r="S251" i="1"/>
  <c r="T251" i="1"/>
  <c r="S252" i="1"/>
  <c r="T252" i="1"/>
  <c r="S253" i="1"/>
  <c r="T253" i="1"/>
  <c r="S254" i="1"/>
  <c r="T254" i="1"/>
  <c r="S255" i="1"/>
  <c r="T255" i="1"/>
  <c r="S256" i="1"/>
  <c r="T256" i="1"/>
  <c r="S257" i="1"/>
  <c r="T257" i="1"/>
  <c r="S258" i="1"/>
  <c r="T258" i="1"/>
  <c r="S259" i="1"/>
  <c r="T259" i="1"/>
  <c r="S260" i="1"/>
  <c r="T260" i="1"/>
  <c r="S261" i="1"/>
  <c r="T261" i="1"/>
  <c r="S262" i="1"/>
  <c r="T262" i="1"/>
  <c r="S263" i="1"/>
  <c r="T263" i="1"/>
  <c r="S264" i="1"/>
  <c r="T264" i="1"/>
  <c r="S265" i="1"/>
  <c r="T265" i="1"/>
  <c r="S266" i="1"/>
  <c r="T266" i="1"/>
  <c r="S267" i="1"/>
  <c r="T267" i="1"/>
  <c r="S268" i="1"/>
  <c r="T268" i="1"/>
  <c r="S269" i="1"/>
  <c r="T269" i="1"/>
  <c r="S270" i="1"/>
  <c r="T270" i="1"/>
  <c r="S271" i="1"/>
  <c r="T271" i="1"/>
  <c r="S272" i="1"/>
  <c r="T272" i="1"/>
  <c r="S273" i="1"/>
  <c r="T273" i="1"/>
  <c r="S274" i="1"/>
  <c r="T274" i="1"/>
  <c r="S275" i="1"/>
  <c r="T275" i="1"/>
  <c r="S276" i="1"/>
  <c r="T276" i="1"/>
  <c r="S277" i="1"/>
  <c r="T277" i="1"/>
  <c r="S278" i="1"/>
  <c r="T278" i="1"/>
  <c r="S279" i="1"/>
  <c r="T279" i="1"/>
  <c r="S280" i="1"/>
  <c r="T280" i="1"/>
  <c r="S281" i="1"/>
  <c r="T281" i="1"/>
  <c r="S282" i="1"/>
  <c r="T282" i="1"/>
  <c r="S283" i="1"/>
  <c r="T283" i="1"/>
  <c r="S284" i="1"/>
  <c r="T284" i="1"/>
  <c r="S285" i="1"/>
  <c r="T285" i="1"/>
  <c r="S286" i="1"/>
  <c r="T286" i="1"/>
  <c r="S287" i="1"/>
  <c r="T287" i="1"/>
  <c r="S288" i="1"/>
  <c r="T288" i="1"/>
  <c r="S289" i="1"/>
  <c r="T289" i="1"/>
  <c r="S290" i="1"/>
  <c r="T290" i="1"/>
  <c r="S291" i="1"/>
  <c r="T291" i="1"/>
  <c r="S292" i="1"/>
  <c r="T292" i="1"/>
  <c r="S293" i="1"/>
  <c r="T293" i="1"/>
  <c r="S294" i="1"/>
  <c r="T294" i="1"/>
  <c r="S295" i="1"/>
  <c r="T295" i="1"/>
  <c r="S296" i="1"/>
  <c r="T296" i="1"/>
  <c r="S297" i="1"/>
  <c r="T297" i="1"/>
  <c r="S298" i="1"/>
  <c r="T298" i="1"/>
  <c r="S299" i="1"/>
  <c r="T299" i="1"/>
  <c r="S300" i="1"/>
  <c r="T300" i="1"/>
  <c r="S301" i="1"/>
  <c r="T301" i="1"/>
  <c r="S302" i="1"/>
  <c r="T302" i="1"/>
  <c r="S303" i="1"/>
  <c r="T303" i="1"/>
  <c r="S304" i="1"/>
  <c r="T304" i="1"/>
  <c r="S305" i="1"/>
  <c r="T305" i="1"/>
  <c r="S306" i="1"/>
  <c r="T306" i="1"/>
  <c r="S307" i="1"/>
  <c r="T307" i="1"/>
  <c r="S308" i="1"/>
  <c r="T308" i="1"/>
  <c r="S309" i="1"/>
  <c r="T309" i="1"/>
  <c r="S310" i="1"/>
  <c r="T310" i="1"/>
  <c r="S311" i="1"/>
  <c r="T311" i="1"/>
  <c r="S312" i="1"/>
  <c r="T312" i="1"/>
  <c r="S313" i="1"/>
  <c r="T313" i="1"/>
  <c r="S314" i="1"/>
  <c r="T314" i="1"/>
  <c r="S315" i="1"/>
  <c r="T315" i="1"/>
  <c r="S316" i="1"/>
  <c r="T316" i="1"/>
  <c r="S317" i="1"/>
  <c r="T317" i="1"/>
  <c r="S318" i="1"/>
  <c r="T318" i="1"/>
  <c r="S319" i="1"/>
  <c r="T319" i="1"/>
  <c r="S320" i="1"/>
  <c r="T320" i="1"/>
  <c r="S321" i="1"/>
  <c r="T321" i="1"/>
  <c r="S322" i="1"/>
  <c r="T322" i="1"/>
  <c r="S323" i="1"/>
  <c r="T323" i="1"/>
  <c r="S324" i="1"/>
  <c r="T324" i="1"/>
  <c r="S325" i="1"/>
  <c r="T325" i="1"/>
  <c r="S326" i="1"/>
  <c r="T326" i="1"/>
  <c r="S327" i="1"/>
  <c r="T327" i="1"/>
  <c r="S328" i="1"/>
  <c r="T328" i="1"/>
  <c r="S329" i="1"/>
  <c r="T329" i="1"/>
  <c r="S330" i="1"/>
  <c r="T330" i="1"/>
  <c r="S331" i="1"/>
  <c r="T331" i="1"/>
  <c r="S332" i="1"/>
  <c r="T332" i="1"/>
  <c r="S333" i="1"/>
  <c r="T333" i="1"/>
  <c r="S334" i="1"/>
  <c r="T334" i="1"/>
  <c r="S335" i="1"/>
  <c r="T335" i="1"/>
  <c r="S336" i="1"/>
  <c r="T336" i="1"/>
  <c r="S337" i="1"/>
  <c r="T337" i="1"/>
  <c r="S338" i="1"/>
  <c r="T338" i="1"/>
  <c r="S339" i="1"/>
  <c r="T339" i="1"/>
  <c r="S340" i="1"/>
  <c r="T340" i="1"/>
  <c r="S341" i="1"/>
  <c r="T341" i="1"/>
  <c r="S342" i="1"/>
  <c r="T342" i="1"/>
  <c r="S343" i="1"/>
  <c r="T343" i="1"/>
  <c r="S344" i="1"/>
  <c r="T344" i="1"/>
  <c r="S345" i="1"/>
  <c r="T345" i="1"/>
  <c r="S346" i="1"/>
  <c r="T346" i="1"/>
  <c r="S347" i="1"/>
  <c r="T347" i="1"/>
  <c r="S348" i="1"/>
  <c r="T348" i="1"/>
  <c r="S349" i="1"/>
  <c r="T349" i="1"/>
  <c r="S350" i="1"/>
  <c r="T350" i="1"/>
  <c r="S351" i="1"/>
  <c r="T351" i="1"/>
  <c r="S352" i="1"/>
  <c r="T352" i="1"/>
  <c r="S353" i="1"/>
  <c r="T353" i="1"/>
  <c r="S354" i="1"/>
  <c r="T354" i="1"/>
  <c r="S355" i="1"/>
  <c r="T355" i="1"/>
  <c r="S356" i="1"/>
  <c r="T356" i="1"/>
  <c r="S357" i="1"/>
  <c r="T357" i="1"/>
  <c r="S358" i="1"/>
  <c r="T358" i="1"/>
  <c r="S359" i="1"/>
  <c r="T359" i="1"/>
  <c r="S360" i="1"/>
  <c r="T360" i="1"/>
  <c r="S361" i="1"/>
  <c r="T361" i="1"/>
  <c r="S362" i="1"/>
  <c r="T362" i="1"/>
  <c r="S363" i="1"/>
  <c r="T363" i="1"/>
  <c r="S364" i="1"/>
  <c r="T364" i="1"/>
  <c r="S365" i="1"/>
  <c r="T365" i="1"/>
  <c r="S366" i="1"/>
  <c r="T366" i="1"/>
  <c r="S367" i="1"/>
  <c r="T367" i="1"/>
  <c r="S368" i="1"/>
  <c r="T368" i="1"/>
  <c r="S369" i="1"/>
  <c r="T369" i="1"/>
  <c r="S370" i="1"/>
  <c r="T370" i="1"/>
  <c r="S371" i="1"/>
  <c r="T371" i="1"/>
  <c r="S372" i="1"/>
  <c r="T372" i="1"/>
  <c r="S373" i="1"/>
  <c r="T373" i="1"/>
  <c r="S374" i="1"/>
  <c r="T374" i="1"/>
  <c r="S375" i="1"/>
  <c r="T375" i="1"/>
  <c r="S376" i="1"/>
  <c r="T376" i="1"/>
  <c r="S377" i="1"/>
  <c r="T377" i="1"/>
  <c r="S378" i="1"/>
  <c r="T378" i="1"/>
  <c r="S379" i="1"/>
  <c r="T379" i="1"/>
  <c r="S380" i="1"/>
  <c r="T380" i="1"/>
  <c r="S381" i="1"/>
  <c r="T381" i="1"/>
  <c r="S382" i="1"/>
  <c r="T382" i="1"/>
  <c r="S383" i="1"/>
  <c r="T383" i="1"/>
  <c r="S384" i="1"/>
  <c r="T384" i="1"/>
  <c r="S385" i="1"/>
  <c r="T385" i="1"/>
  <c r="S386" i="1"/>
  <c r="T386" i="1"/>
  <c r="S387" i="1"/>
  <c r="T387" i="1"/>
  <c r="S388" i="1"/>
  <c r="T388" i="1"/>
  <c r="S389" i="1"/>
  <c r="T389" i="1"/>
  <c r="S390" i="1"/>
  <c r="T390" i="1"/>
  <c r="S391" i="1"/>
  <c r="T391" i="1"/>
  <c r="S392" i="1"/>
  <c r="T392" i="1"/>
  <c r="S393" i="1"/>
  <c r="T393" i="1"/>
  <c r="S394" i="1"/>
  <c r="T394" i="1"/>
  <c r="S395" i="1"/>
  <c r="T395" i="1"/>
  <c r="S396" i="1"/>
  <c r="T396" i="1"/>
  <c r="S397" i="1"/>
  <c r="T397" i="1"/>
  <c r="S398" i="1"/>
  <c r="T398" i="1"/>
  <c r="S399" i="1"/>
  <c r="T399" i="1"/>
  <c r="S400" i="1"/>
  <c r="T400" i="1"/>
  <c r="S401" i="1"/>
  <c r="T401" i="1"/>
  <c r="S402" i="1"/>
  <c r="T402" i="1"/>
  <c r="S403" i="1"/>
  <c r="T403" i="1"/>
  <c r="S404" i="1"/>
  <c r="T404" i="1"/>
  <c r="S405" i="1"/>
  <c r="T405" i="1"/>
  <c r="S406" i="1"/>
  <c r="T406" i="1"/>
  <c r="S407" i="1"/>
  <c r="T407" i="1"/>
  <c r="S408" i="1"/>
  <c r="T408" i="1"/>
  <c r="S409" i="1"/>
  <c r="T409" i="1"/>
  <c r="S410" i="1"/>
  <c r="T410" i="1"/>
  <c r="S411" i="1"/>
  <c r="T411" i="1"/>
  <c r="S412" i="1"/>
  <c r="T412" i="1"/>
  <c r="S413" i="1"/>
  <c r="T413" i="1"/>
  <c r="S414" i="1"/>
  <c r="T414" i="1"/>
  <c r="S415" i="1"/>
  <c r="T415" i="1"/>
  <c r="S416" i="1"/>
  <c r="T416" i="1"/>
  <c r="S417" i="1"/>
  <c r="T417" i="1"/>
  <c r="S418" i="1"/>
  <c r="T418" i="1"/>
  <c r="S419" i="1"/>
  <c r="T419" i="1"/>
  <c r="S420" i="1"/>
  <c r="T420" i="1"/>
  <c r="S421" i="1"/>
  <c r="T421" i="1"/>
  <c r="S422" i="1"/>
  <c r="T422" i="1"/>
  <c r="S423" i="1"/>
  <c r="T423" i="1"/>
  <c r="S424" i="1"/>
  <c r="T424" i="1"/>
  <c r="S425" i="1"/>
  <c r="T425" i="1"/>
  <c r="S426" i="1"/>
  <c r="T426" i="1"/>
  <c r="S427" i="1"/>
  <c r="T427" i="1"/>
  <c r="S428" i="1"/>
  <c r="T428" i="1"/>
  <c r="S429" i="1"/>
  <c r="T429" i="1"/>
  <c r="S430" i="1"/>
  <c r="T430" i="1"/>
  <c r="S431" i="1"/>
  <c r="T431" i="1"/>
  <c r="S432" i="1"/>
  <c r="T432" i="1"/>
  <c r="S433" i="1"/>
  <c r="T433" i="1"/>
  <c r="S434" i="1"/>
  <c r="T434" i="1"/>
  <c r="S435" i="1"/>
  <c r="T435" i="1"/>
  <c r="S436" i="1"/>
  <c r="T436" i="1"/>
  <c r="S437" i="1"/>
  <c r="T437" i="1"/>
  <c r="S438" i="1"/>
  <c r="T438" i="1"/>
  <c r="S439" i="1"/>
  <c r="T439" i="1"/>
  <c r="S440" i="1"/>
  <c r="T440" i="1"/>
  <c r="S441" i="1"/>
  <c r="T441" i="1"/>
  <c r="S442" i="1"/>
  <c r="T442" i="1"/>
  <c r="S443" i="1"/>
  <c r="T443" i="1"/>
  <c r="S444" i="1"/>
  <c r="T444" i="1"/>
  <c r="S445" i="1"/>
  <c r="T445" i="1"/>
  <c r="S446" i="1"/>
  <c r="T446" i="1"/>
  <c r="S447" i="1"/>
  <c r="T447" i="1"/>
  <c r="S448" i="1"/>
  <c r="T448" i="1"/>
  <c r="S449" i="1"/>
  <c r="T449" i="1"/>
  <c r="S450" i="1"/>
  <c r="T450" i="1"/>
  <c r="S451" i="1"/>
  <c r="T451" i="1"/>
  <c r="S452" i="1"/>
  <c r="T452" i="1"/>
  <c r="S453" i="1"/>
  <c r="T453" i="1"/>
  <c r="S454" i="1"/>
  <c r="T454" i="1"/>
  <c r="S455" i="1"/>
  <c r="T455" i="1"/>
  <c r="S456" i="1"/>
  <c r="T456" i="1"/>
  <c r="S457" i="1"/>
  <c r="T457" i="1"/>
  <c r="S458" i="1"/>
  <c r="T458" i="1"/>
  <c r="S459" i="1"/>
  <c r="T459" i="1"/>
  <c r="S460" i="1"/>
  <c r="T460" i="1"/>
  <c r="S461" i="1"/>
  <c r="T461" i="1"/>
  <c r="S462" i="1"/>
  <c r="T462" i="1"/>
  <c r="S463" i="1"/>
  <c r="T463" i="1"/>
  <c r="S464" i="1"/>
  <c r="T464" i="1"/>
  <c r="S465" i="1"/>
  <c r="T465" i="1"/>
  <c r="S466" i="1"/>
  <c r="T466" i="1"/>
  <c r="S467" i="1"/>
  <c r="T467" i="1"/>
  <c r="S468" i="1"/>
  <c r="T468" i="1"/>
  <c r="S469" i="1"/>
  <c r="T469" i="1"/>
  <c r="S470" i="1"/>
  <c r="T470" i="1"/>
  <c r="S471" i="1"/>
  <c r="T471" i="1"/>
  <c r="S472" i="1"/>
  <c r="T472" i="1"/>
  <c r="S473" i="1"/>
  <c r="T473" i="1"/>
  <c r="S474" i="1"/>
  <c r="T474" i="1"/>
  <c r="S475" i="1"/>
  <c r="T475" i="1"/>
  <c r="S476" i="1"/>
  <c r="T476" i="1"/>
  <c r="S477" i="1"/>
  <c r="T477" i="1"/>
  <c r="S478" i="1"/>
  <c r="T478" i="1"/>
  <c r="S479" i="1"/>
  <c r="T479" i="1"/>
  <c r="S480" i="1"/>
  <c r="T480" i="1"/>
  <c r="S481" i="1"/>
  <c r="T481" i="1"/>
  <c r="S482" i="1"/>
  <c r="T482" i="1"/>
  <c r="S483" i="1"/>
  <c r="T483" i="1"/>
  <c r="S484" i="1"/>
  <c r="T484" i="1"/>
  <c r="S485" i="1"/>
  <c r="T485" i="1"/>
  <c r="S486" i="1"/>
  <c r="T486" i="1"/>
  <c r="S487" i="1"/>
  <c r="T487" i="1"/>
  <c r="S488" i="1"/>
  <c r="T488" i="1"/>
  <c r="S489" i="1"/>
  <c r="T489" i="1"/>
  <c r="S490" i="1"/>
  <c r="T490" i="1"/>
  <c r="S491" i="1"/>
  <c r="T491" i="1"/>
  <c r="S492" i="1"/>
  <c r="T492" i="1"/>
  <c r="S493" i="1"/>
  <c r="T493" i="1"/>
  <c r="S494" i="1"/>
  <c r="T494" i="1"/>
  <c r="S495" i="1"/>
  <c r="T495" i="1"/>
  <c r="S496" i="1"/>
  <c r="T496" i="1"/>
  <c r="S497" i="1"/>
  <c r="T497" i="1"/>
  <c r="S498" i="1"/>
  <c r="T498" i="1"/>
  <c r="S499" i="1"/>
  <c r="T499" i="1"/>
  <c r="S500" i="1"/>
  <c r="T500" i="1"/>
  <c r="S501" i="1"/>
  <c r="T501" i="1"/>
  <c r="S502" i="1"/>
  <c r="T502" i="1"/>
  <c r="S503" i="1"/>
  <c r="T503" i="1"/>
  <c r="S504" i="1"/>
  <c r="T504" i="1"/>
  <c r="S505" i="1"/>
  <c r="T505" i="1"/>
  <c r="S506" i="1"/>
  <c r="T506" i="1"/>
  <c r="S507" i="1"/>
  <c r="T507" i="1"/>
  <c r="S508" i="1"/>
  <c r="T508" i="1"/>
  <c r="S509" i="1"/>
  <c r="T509" i="1"/>
  <c r="S510" i="1"/>
  <c r="T510" i="1"/>
  <c r="S511" i="1"/>
  <c r="T511" i="1"/>
  <c r="S512" i="1"/>
  <c r="T512" i="1"/>
  <c r="S513" i="1"/>
  <c r="T513" i="1"/>
  <c r="S514" i="1"/>
  <c r="T514" i="1"/>
  <c r="S515" i="1"/>
  <c r="T515" i="1"/>
  <c r="S516" i="1"/>
  <c r="T516" i="1"/>
  <c r="S517" i="1"/>
  <c r="T517" i="1"/>
  <c r="S518" i="1"/>
  <c r="T518" i="1"/>
  <c r="S519" i="1"/>
  <c r="T519" i="1"/>
  <c r="S520" i="1"/>
  <c r="T520" i="1"/>
  <c r="S521" i="1"/>
  <c r="T521" i="1"/>
  <c r="S522" i="1"/>
  <c r="T522" i="1"/>
  <c r="S523" i="1"/>
  <c r="T523" i="1"/>
  <c r="S524" i="1"/>
  <c r="T524" i="1"/>
  <c r="S525" i="1"/>
  <c r="T525" i="1"/>
  <c r="S526" i="1"/>
  <c r="T526" i="1"/>
  <c r="S527" i="1"/>
  <c r="T527" i="1"/>
  <c r="S528" i="1"/>
  <c r="T528" i="1"/>
  <c r="S529" i="1"/>
  <c r="T529" i="1"/>
  <c r="S530" i="1"/>
  <c r="T530" i="1"/>
  <c r="S531" i="1"/>
  <c r="T531" i="1"/>
  <c r="S532" i="1"/>
  <c r="T532" i="1"/>
  <c r="S533" i="1"/>
  <c r="T533" i="1"/>
  <c r="S534" i="1"/>
  <c r="T534" i="1"/>
  <c r="S535" i="1"/>
  <c r="T535" i="1"/>
  <c r="S536" i="1"/>
  <c r="T536" i="1"/>
  <c r="S537" i="1"/>
  <c r="T537" i="1"/>
  <c r="S538" i="1"/>
  <c r="T538" i="1"/>
  <c r="S539" i="1"/>
  <c r="T539" i="1"/>
  <c r="S540" i="1"/>
  <c r="T540" i="1"/>
  <c r="S541" i="1"/>
  <c r="T541" i="1"/>
  <c r="S542" i="1"/>
  <c r="T542" i="1"/>
  <c r="S543" i="1"/>
  <c r="T543" i="1"/>
  <c r="S544" i="1"/>
  <c r="T544" i="1"/>
  <c r="S545" i="1"/>
  <c r="T545" i="1"/>
  <c r="S546" i="1"/>
  <c r="T546" i="1"/>
  <c r="S547" i="1"/>
  <c r="T547" i="1"/>
  <c r="S548" i="1"/>
  <c r="T548" i="1"/>
  <c r="S549" i="1"/>
  <c r="T549" i="1"/>
  <c r="S550" i="1"/>
  <c r="T550" i="1"/>
  <c r="S551" i="1"/>
  <c r="T551" i="1"/>
  <c r="S552" i="1"/>
  <c r="T552" i="1"/>
  <c r="S553" i="1"/>
  <c r="T553" i="1"/>
  <c r="S554" i="1"/>
  <c r="T554" i="1"/>
  <c r="S555" i="1"/>
  <c r="T555" i="1"/>
  <c r="S556" i="1"/>
  <c r="T556" i="1"/>
  <c r="S557" i="1"/>
  <c r="T557" i="1"/>
  <c r="S558" i="1"/>
  <c r="T558" i="1"/>
  <c r="S559" i="1"/>
  <c r="T559" i="1"/>
  <c r="S560" i="1"/>
  <c r="T560" i="1"/>
  <c r="S561" i="1"/>
  <c r="T561" i="1"/>
  <c r="S562" i="1"/>
  <c r="T562" i="1"/>
  <c r="S563" i="1"/>
  <c r="T563" i="1"/>
  <c r="S564" i="1"/>
  <c r="T564" i="1"/>
  <c r="S565" i="1"/>
  <c r="T565" i="1"/>
  <c r="S566" i="1"/>
  <c r="T566" i="1"/>
  <c r="S567" i="1"/>
  <c r="T567" i="1"/>
  <c r="S568" i="1"/>
  <c r="T568" i="1"/>
  <c r="S569" i="1"/>
  <c r="T569" i="1"/>
  <c r="S570" i="1"/>
  <c r="T570" i="1"/>
  <c r="S571" i="1"/>
  <c r="T571" i="1"/>
  <c r="S572" i="1"/>
  <c r="T572" i="1"/>
  <c r="S573" i="1"/>
  <c r="T573" i="1"/>
  <c r="S574" i="1"/>
  <c r="T574" i="1"/>
  <c r="S575" i="1"/>
  <c r="T575" i="1"/>
  <c r="S576" i="1"/>
  <c r="T576" i="1"/>
  <c r="S577" i="1"/>
  <c r="T577" i="1"/>
  <c r="S578" i="1"/>
  <c r="T578" i="1"/>
  <c r="S579" i="1"/>
  <c r="T579" i="1"/>
  <c r="S580" i="1"/>
  <c r="T580" i="1"/>
  <c r="S581" i="1"/>
  <c r="T581" i="1"/>
  <c r="S582" i="1"/>
  <c r="T582" i="1"/>
  <c r="S583" i="1"/>
  <c r="T583" i="1"/>
  <c r="S584" i="1"/>
  <c r="T584" i="1"/>
  <c r="S585" i="1"/>
  <c r="T585" i="1"/>
  <c r="S586" i="1"/>
  <c r="T586" i="1"/>
  <c r="S587" i="1"/>
  <c r="T587" i="1"/>
  <c r="S588" i="1"/>
  <c r="T588" i="1"/>
  <c r="S589" i="1"/>
  <c r="T589" i="1"/>
  <c r="S590" i="1"/>
  <c r="T590" i="1"/>
  <c r="S591" i="1"/>
  <c r="T591" i="1"/>
  <c r="S592" i="1"/>
  <c r="T592" i="1"/>
  <c r="S593" i="1"/>
  <c r="T593" i="1"/>
  <c r="S594" i="1"/>
  <c r="T594" i="1"/>
  <c r="S595" i="1"/>
  <c r="T595" i="1"/>
  <c r="S596" i="1"/>
  <c r="T596" i="1"/>
  <c r="S597" i="1"/>
  <c r="T597" i="1"/>
  <c r="S598" i="1"/>
  <c r="T598" i="1"/>
  <c r="S599" i="1"/>
  <c r="T599" i="1"/>
  <c r="S600" i="1"/>
  <c r="T600" i="1"/>
  <c r="S601" i="1"/>
  <c r="T601" i="1"/>
  <c r="S602" i="1"/>
  <c r="T602" i="1"/>
  <c r="S603" i="1"/>
  <c r="T603" i="1"/>
  <c r="S604" i="1"/>
  <c r="T604" i="1"/>
  <c r="S605" i="1"/>
  <c r="T605" i="1"/>
  <c r="S606" i="1"/>
  <c r="T606" i="1"/>
  <c r="S607" i="1"/>
  <c r="T607" i="1"/>
  <c r="S608" i="1"/>
  <c r="T608" i="1"/>
  <c r="S609" i="1"/>
  <c r="T609" i="1"/>
  <c r="S610" i="1"/>
  <c r="T610" i="1"/>
  <c r="S611" i="1"/>
  <c r="T611" i="1"/>
  <c r="S612" i="1"/>
  <c r="T612" i="1"/>
  <c r="S613" i="1"/>
  <c r="T613" i="1"/>
  <c r="S614" i="1"/>
  <c r="T614" i="1"/>
  <c r="S615" i="1"/>
  <c r="T615" i="1"/>
  <c r="S616" i="1"/>
  <c r="T616" i="1"/>
  <c r="S617" i="1"/>
  <c r="T617" i="1"/>
  <c r="S618" i="1"/>
  <c r="T618" i="1"/>
  <c r="S619" i="1"/>
  <c r="T619" i="1"/>
  <c r="S620" i="1"/>
  <c r="T620" i="1"/>
  <c r="S621" i="1"/>
  <c r="T621" i="1"/>
  <c r="S622" i="1"/>
  <c r="T622" i="1"/>
  <c r="S623" i="1"/>
  <c r="T623" i="1"/>
  <c r="S624" i="1"/>
  <c r="T624" i="1"/>
  <c r="S625" i="1"/>
  <c r="T625" i="1"/>
  <c r="S626" i="1"/>
  <c r="T626" i="1"/>
  <c r="S627" i="1"/>
  <c r="T627" i="1"/>
  <c r="S628" i="1"/>
  <c r="T628" i="1"/>
  <c r="S629" i="1"/>
  <c r="T629" i="1"/>
  <c r="S630" i="1"/>
  <c r="T630" i="1"/>
  <c r="S631" i="1"/>
  <c r="T631" i="1"/>
  <c r="S632" i="1"/>
  <c r="T632" i="1"/>
  <c r="S633" i="1"/>
  <c r="T633" i="1"/>
  <c r="S634" i="1"/>
  <c r="T634" i="1"/>
  <c r="S635" i="1"/>
  <c r="T635" i="1"/>
  <c r="S636" i="1"/>
  <c r="T636" i="1"/>
  <c r="S637" i="1"/>
  <c r="T637" i="1"/>
  <c r="S638" i="1"/>
  <c r="T638" i="1"/>
  <c r="S639" i="1"/>
  <c r="T639" i="1"/>
  <c r="S640" i="1"/>
  <c r="T640" i="1"/>
  <c r="S641" i="1"/>
  <c r="T641" i="1"/>
  <c r="S642" i="1"/>
  <c r="T642" i="1"/>
  <c r="S643" i="1"/>
  <c r="T643" i="1"/>
  <c r="S644" i="1"/>
  <c r="T644" i="1"/>
  <c r="S645" i="1"/>
  <c r="T645" i="1"/>
  <c r="S646" i="1"/>
  <c r="T646" i="1"/>
  <c r="S647" i="1"/>
  <c r="T647" i="1"/>
  <c r="S648" i="1"/>
  <c r="T648" i="1"/>
  <c r="S649" i="1"/>
  <c r="T649" i="1"/>
  <c r="S650" i="1"/>
  <c r="T650" i="1"/>
  <c r="S651" i="1"/>
  <c r="T651" i="1"/>
  <c r="S652" i="1"/>
  <c r="T652" i="1"/>
  <c r="S653" i="1"/>
  <c r="T653" i="1"/>
  <c r="S654" i="1"/>
  <c r="T654" i="1"/>
  <c r="S655" i="1"/>
  <c r="T655" i="1"/>
  <c r="S656" i="1"/>
  <c r="T656" i="1"/>
  <c r="S657" i="1"/>
  <c r="T657" i="1"/>
  <c r="S658" i="1"/>
  <c r="T658" i="1"/>
  <c r="S659" i="1"/>
  <c r="T659" i="1"/>
  <c r="S660" i="1"/>
  <c r="T660" i="1"/>
  <c r="S661" i="1"/>
  <c r="T661" i="1"/>
  <c r="S662" i="1"/>
  <c r="T662" i="1"/>
  <c r="S663" i="1"/>
  <c r="T663" i="1"/>
  <c r="S664" i="1"/>
  <c r="T664" i="1"/>
  <c r="S665" i="1"/>
  <c r="T665" i="1"/>
  <c r="S666" i="1"/>
  <c r="T666" i="1"/>
  <c r="S667" i="1"/>
  <c r="T667" i="1"/>
  <c r="S668" i="1"/>
  <c r="T668" i="1"/>
  <c r="S669" i="1"/>
  <c r="T669" i="1"/>
  <c r="S670" i="1"/>
  <c r="T670" i="1"/>
  <c r="S671" i="1"/>
  <c r="T671" i="1"/>
  <c r="S672" i="1"/>
  <c r="T672" i="1"/>
  <c r="S673" i="1"/>
  <c r="T673" i="1"/>
  <c r="S674" i="1"/>
  <c r="T674" i="1"/>
  <c r="S675" i="1"/>
  <c r="T675" i="1"/>
  <c r="S676" i="1"/>
  <c r="T676" i="1"/>
  <c r="S677" i="1"/>
  <c r="T677" i="1"/>
  <c r="S678" i="1"/>
  <c r="T678" i="1"/>
  <c r="S679" i="1"/>
  <c r="T679" i="1"/>
  <c r="S680" i="1"/>
  <c r="T680" i="1"/>
  <c r="S681" i="1"/>
  <c r="T681" i="1"/>
  <c r="S682" i="1"/>
  <c r="T682" i="1"/>
  <c r="S683" i="1"/>
  <c r="T683" i="1"/>
  <c r="S684" i="1"/>
  <c r="T684" i="1"/>
  <c r="S685" i="1"/>
  <c r="T685" i="1"/>
  <c r="S686" i="1"/>
  <c r="T686" i="1"/>
  <c r="S687" i="1"/>
  <c r="T687" i="1"/>
  <c r="S688" i="1"/>
  <c r="T688" i="1"/>
  <c r="S689" i="1"/>
  <c r="T689" i="1"/>
  <c r="S690" i="1"/>
  <c r="T690" i="1"/>
  <c r="S691" i="1"/>
  <c r="T691" i="1"/>
  <c r="S692" i="1"/>
  <c r="T692" i="1"/>
  <c r="S693" i="1"/>
  <c r="T693" i="1"/>
  <c r="S694" i="1"/>
  <c r="T694" i="1"/>
  <c r="S695" i="1"/>
  <c r="T695" i="1"/>
  <c r="S696" i="1"/>
  <c r="T696" i="1"/>
  <c r="S697" i="1"/>
  <c r="T697" i="1"/>
  <c r="S698" i="1"/>
  <c r="T698" i="1"/>
  <c r="S699" i="1"/>
  <c r="T699" i="1"/>
  <c r="S700" i="1"/>
  <c r="T700" i="1"/>
  <c r="S701" i="1"/>
  <c r="T701" i="1"/>
  <c r="S702" i="1"/>
  <c r="T702" i="1"/>
  <c r="S703" i="1"/>
  <c r="T703" i="1"/>
  <c r="S704" i="1"/>
  <c r="T704" i="1"/>
  <c r="S705" i="1"/>
  <c r="T705" i="1"/>
  <c r="S706" i="1"/>
  <c r="T706" i="1"/>
  <c r="S707" i="1"/>
  <c r="T707" i="1"/>
  <c r="S708" i="1"/>
  <c r="T708" i="1"/>
  <c r="S709" i="1"/>
  <c r="T709" i="1"/>
  <c r="S710" i="1"/>
  <c r="T710" i="1"/>
  <c r="S711" i="1"/>
  <c r="T711" i="1"/>
  <c r="S712" i="1"/>
  <c r="T712" i="1"/>
  <c r="S713" i="1"/>
  <c r="T713" i="1"/>
  <c r="S714" i="1"/>
  <c r="T714" i="1"/>
  <c r="S715" i="1"/>
  <c r="T715" i="1"/>
  <c r="S716" i="1"/>
  <c r="T716" i="1"/>
  <c r="S717" i="1"/>
  <c r="T717" i="1"/>
  <c r="S718" i="1"/>
  <c r="T718" i="1"/>
  <c r="S719" i="1"/>
  <c r="T719" i="1"/>
  <c r="S720" i="1"/>
  <c r="T720" i="1"/>
  <c r="S721" i="1"/>
  <c r="T721" i="1"/>
  <c r="S722" i="1"/>
  <c r="T722" i="1"/>
  <c r="S723" i="1"/>
  <c r="T723" i="1"/>
  <c r="S724" i="1"/>
  <c r="T724" i="1"/>
  <c r="S725" i="1"/>
  <c r="T725" i="1"/>
  <c r="S726" i="1"/>
  <c r="T726" i="1"/>
  <c r="S727" i="1"/>
  <c r="T727" i="1"/>
  <c r="S728" i="1"/>
  <c r="T728" i="1"/>
  <c r="S729" i="1"/>
  <c r="T729" i="1"/>
  <c r="S730" i="1"/>
  <c r="T730" i="1"/>
  <c r="S731" i="1"/>
  <c r="T731" i="1"/>
  <c r="S732" i="1"/>
  <c r="T732" i="1"/>
  <c r="S733" i="1"/>
  <c r="T733" i="1"/>
  <c r="S734" i="1"/>
  <c r="T734" i="1"/>
  <c r="S735" i="1"/>
  <c r="T735" i="1"/>
  <c r="S736" i="1"/>
  <c r="T736" i="1"/>
  <c r="S737" i="1"/>
  <c r="T737" i="1"/>
  <c r="S738" i="1"/>
  <c r="T738" i="1"/>
  <c r="S739" i="1"/>
  <c r="T739" i="1"/>
  <c r="S740" i="1"/>
  <c r="T740" i="1"/>
  <c r="S741" i="1"/>
  <c r="T741" i="1"/>
  <c r="S742" i="1"/>
  <c r="T742" i="1"/>
  <c r="S743" i="1"/>
  <c r="T743" i="1"/>
  <c r="S744" i="1"/>
  <c r="T744" i="1"/>
  <c r="S745" i="1"/>
  <c r="T745" i="1"/>
  <c r="S746" i="1"/>
  <c r="T746" i="1"/>
  <c r="S747" i="1"/>
  <c r="T747" i="1"/>
  <c r="S748" i="1"/>
  <c r="T748" i="1"/>
  <c r="S749" i="1"/>
  <c r="T749" i="1"/>
  <c r="S750" i="1"/>
  <c r="T750" i="1"/>
  <c r="S751" i="1"/>
  <c r="T751" i="1"/>
  <c r="S752" i="1"/>
  <c r="T752" i="1"/>
  <c r="S753" i="1"/>
  <c r="T753" i="1"/>
  <c r="S754" i="1"/>
  <c r="T754" i="1"/>
  <c r="S755" i="1"/>
  <c r="T755" i="1"/>
  <c r="S756" i="1"/>
  <c r="T756" i="1"/>
  <c r="S757" i="1"/>
  <c r="T757" i="1"/>
  <c r="S758" i="1"/>
  <c r="T758" i="1"/>
  <c r="S759" i="1"/>
  <c r="T759" i="1"/>
  <c r="S760" i="1"/>
  <c r="T760" i="1"/>
  <c r="S761" i="1"/>
  <c r="T761" i="1"/>
  <c r="S762" i="1"/>
  <c r="T762" i="1"/>
  <c r="S763" i="1"/>
  <c r="T763" i="1"/>
  <c r="S764" i="1"/>
  <c r="T764" i="1"/>
  <c r="S765" i="1"/>
  <c r="T765" i="1"/>
  <c r="S766" i="1"/>
  <c r="T766" i="1"/>
  <c r="S767" i="1"/>
  <c r="T767" i="1"/>
  <c r="S768" i="1"/>
  <c r="T768" i="1"/>
  <c r="S769" i="1"/>
  <c r="T769" i="1"/>
  <c r="S770" i="1"/>
  <c r="T770" i="1"/>
  <c r="S771" i="1"/>
  <c r="T771" i="1"/>
  <c r="S772" i="1"/>
  <c r="T772" i="1"/>
  <c r="S773" i="1"/>
  <c r="T773" i="1"/>
  <c r="S774" i="1"/>
  <c r="T774" i="1"/>
  <c r="S775" i="1"/>
  <c r="T775" i="1"/>
  <c r="S776" i="1"/>
  <c r="T776" i="1"/>
  <c r="S777" i="1"/>
  <c r="T777" i="1"/>
  <c r="S778" i="1"/>
  <c r="T778" i="1"/>
  <c r="S779" i="1"/>
  <c r="T779" i="1"/>
  <c r="S780" i="1"/>
  <c r="T780" i="1"/>
  <c r="S781" i="1"/>
  <c r="T781" i="1"/>
  <c r="S782" i="1"/>
  <c r="T782" i="1"/>
  <c r="S783" i="1"/>
  <c r="T783" i="1"/>
  <c r="S784" i="1"/>
  <c r="T784" i="1"/>
  <c r="S785" i="1"/>
  <c r="T785" i="1"/>
  <c r="S786" i="1"/>
  <c r="T786" i="1"/>
  <c r="S787" i="1"/>
  <c r="T787" i="1"/>
  <c r="S788" i="1"/>
  <c r="T788" i="1"/>
  <c r="S789" i="1"/>
  <c r="T789" i="1"/>
  <c r="S790" i="1"/>
  <c r="T790" i="1"/>
  <c r="S791" i="1"/>
  <c r="T791" i="1"/>
  <c r="S792" i="1"/>
  <c r="T792" i="1"/>
  <c r="S793" i="1"/>
  <c r="T793" i="1"/>
  <c r="S794" i="1"/>
  <c r="T794" i="1"/>
  <c r="S795" i="1"/>
  <c r="T795" i="1"/>
  <c r="S796" i="1"/>
  <c r="T796" i="1"/>
  <c r="S797" i="1"/>
  <c r="T797" i="1"/>
  <c r="S798" i="1"/>
  <c r="T798" i="1"/>
  <c r="S799" i="1"/>
  <c r="T799" i="1"/>
  <c r="S800" i="1"/>
  <c r="T800" i="1"/>
  <c r="S801" i="1"/>
  <c r="T801" i="1"/>
  <c r="S802" i="1"/>
  <c r="T802" i="1"/>
  <c r="S803" i="1"/>
  <c r="T803" i="1"/>
  <c r="S804" i="1"/>
  <c r="T804" i="1"/>
  <c r="S805" i="1"/>
  <c r="T805" i="1"/>
  <c r="S806" i="1"/>
  <c r="T806" i="1"/>
  <c r="S807" i="1"/>
  <c r="T807" i="1"/>
  <c r="S808" i="1"/>
  <c r="T808" i="1"/>
  <c r="S809" i="1"/>
  <c r="T809" i="1"/>
  <c r="S810" i="1"/>
  <c r="T810" i="1"/>
  <c r="S811" i="1"/>
  <c r="T811" i="1"/>
  <c r="S812" i="1"/>
  <c r="T812" i="1"/>
  <c r="S813" i="1"/>
  <c r="T813" i="1"/>
  <c r="S814" i="1"/>
  <c r="T814" i="1"/>
  <c r="S815" i="1"/>
  <c r="T815" i="1"/>
  <c r="S816" i="1"/>
  <c r="T816" i="1"/>
  <c r="S817" i="1"/>
  <c r="T817" i="1"/>
  <c r="S818" i="1"/>
  <c r="T818" i="1"/>
  <c r="S819" i="1"/>
  <c r="T819" i="1"/>
  <c r="S820" i="1"/>
  <c r="T820" i="1"/>
  <c r="S821" i="1"/>
  <c r="T821" i="1"/>
  <c r="S822" i="1"/>
  <c r="T822" i="1"/>
  <c r="S823" i="1"/>
  <c r="T823" i="1"/>
  <c r="S824" i="1"/>
  <c r="T824" i="1"/>
  <c r="S825" i="1"/>
  <c r="T825" i="1"/>
  <c r="S826" i="1"/>
  <c r="T826" i="1"/>
  <c r="S827" i="1"/>
  <c r="T827" i="1"/>
  <c r="S828" i="1"/>
  <c r="T828" i="1"/>
  <c r="S829" i="1"/>
  <c r="T829" i="1"/>
  <c r="S830" i="1"/>
  <c r="T830" i="1"/>
  <c r="S831" i="1"/>
  <c r="T831" i="1"/>
  <c r="S832" i="1"/>
  <c r="T832" i="1"/>
  <c r="S833" i="1"/>
  <c r="T833" i="1"/>
  <c r="S834" i="1"/>
  <c r="T834" i="1"/>
  <c r="S835" i="1"/>
  <c r="T835" i="1"/>
  <c r="S836" i="1"/>
  <c r="T836" i="1"/>
  <c r="S837" i="1"/>
  <c r="T837" i="1"/>
  <c r="S838" i="1"/>
  <c r="T838" i="1"/>
  <c r="S839" i="1"/>
  <c r="T839" i="1"/>
  <c r="S840" i="1"/>
  <c r="T840" i="1"/>
  <c r="S841" i="1"/>
  <c r="T841" i="1"/>
  <c r="S842" i="1"/>
  <c r="T842" i="1"/>
  <c r="S843" i="1"/>
  <c r="T843" i="1"/>
  <c r="S844" i="1"/>
  <c r="T844" i="1"/>
  <c r="S845" i="1"/>
  <c r="T845" i="1"/>
  <c r="S846" i="1"/>
  <c r="T846" i="1"/>
  <c r="S847" i="1"/>
  <c r="T847" i="1"/>
  <c r="S848" i="1"/>
  <c r="T848" i="1"/>
  <c r="S849" i="1"/>
  <c r="T849" i="1"/>
  <c r="S850" i="1"/>
  <c r="T850" i="1"/>
  <c r="S851" i="1"/>
  <c r="T851" i="1"/>
  <c r="S852" i="1"/>
  <c r="T852" i="1"/>
  <c r="S853" i="1"/>
  <c r="T853" i="1"/>
  <c r="S854" i="1"/>
  <c r="T854" i="1"/>
  <c r="S855" i="1"/>
  <c r="T855" i="1"/>
  <c r="S856" i="1"/>
  <c r="T856" i="1"/>
  <c r="S857" i="1"/>
  <c r="T857" i="1"/>
  <c r="S858" i="1"/>
  <c r="T858" i="1"/>
  <c r="S859" i="1"/>
  <c r="T859" i="1"/>
  <c r="S860" i="1"/>
  <c r="T860" i="1"/>
  <c r="S861" i="1"/>
  <c r="T861" i="1"/>
  <c r="S862" i="1"/>
  <c r="T862" i="1"/>
  <c r="S863" i="1"/>
  <c r="T863" i="1"/>
  <c r="S864" i="1"/>
  <c r="T864" i="1"/>
  <c r="S865" i="1"/>
  <c r="T865" i="1"/>
  <c r="S866" i="1"/>
  <c r="T866" i="1"/>
  <c r="S867" i="1"/>
  <c r="T867" i="1"/>
  <c r="S868" i="1"/>
  <c r="T868" i="1"/>
  <c r="S869" i="1"/>
  <c r="T869" i="1"/>
  <c r="S870" i="1"/>
  <c r="T870" i="1"/>
  <c r="S871" i="1"/>
  <c r="T871" i="1"/>
  <c r="S872" i="1"/>
  <c r="T872" i="1"/>
  <c r="S873" i="1"/>
  <c r="T873" i="1"/>
  <c r="S874" i="1"/>
  <c r="T874" i="1"/>
  <c r="S875" i="1"/>
  <c r="T875" i="1"/>
  <c r="S876" i="1"/>
  <c r="T876" i="1"/>
  <c r="S877" i="1"/>
  <c r="T877" i="1"/>
  <c r="S878" i="1"/>
  <c r="T878" i="1"/>
  <c r="S879" i="1"/>
  <c r="T879" i="1"/>
  <c r="S880" i="1"/>
  <c r="T880" i="1"/>
  <c r="S881" i="1"/>
  <c r="T881" i="1"/>
  <c r="S882" i="1"/>
  <c r="T882" i="1"/>
  <c r="S883" i="1"/>
  <c r="T883" i="1"/>
  <c r="S884" i="1"/>
  <c r="T884" i="1"/>
  <c r="S885" i="1"/>
  <c r="T885" i="1"/>
  <c r="S886" i="1"/>
  <c r="T886" i="1"/>
  <c r="S887" i="1"/>
  <c r="T887" i="1"/>
  <c r="S888" i="1"/>
  <c r="T888" i="1"/>
  <c r="S889" i="1"/>
  <c r="T889" i="1"/>
  <c r="S890" i="1"/>
  <c r="T890" i="1"/>
  <c r="S891" i="1"/>
  <c r="T891" i="1"/>
  <c r="S892" i="1"/>
  <c r="T892" i="1"/>
  <c r="S893" i="1"/>
  <c r="T893" i="1"/>
  <c r="S894" i="1"/>
  <c r="T894" i="1"/>
  <c r="S895" i="1"/>
  <c r="T895" i="1"/>
  <c r="S896" i="1"/>
  <c r="T896" i="1"/>
  <c r="S897" i="1"/>
  <c r="T897" i="1"/>
  <c r="S898" i="1"/>
  <c r="T898" i="1"/>
  <c r="S899" i="1"/>
  <c r="T899" i="1"/>
  <c r="S900" i="1"/>
  <c r="T900" i="1"/>
  <c r="S901" i="1"/>
  <c r="T901" i="1"/>
  <c r="S902" i="1"/>
  <c r="T902" i="1"/>
  <c r="S903" i="1"/>
  <c r="T903" i="1"/>
  <c r="S904" i="1"/>
  <c r="T904" i="1"/>
  <c r="S905" i="1"/>
  <c r="T905" i="1"/>
  <c r="S906" i="1"/>
  <c r="T906" i="1"/>
  <c r="S907" i="1"/>
  <c r="T907" i="1"/>
  <c r="S908" i="1"/>
  <c r="T908" i="1"/>
  <c r="S909" i="1"/>
  <c r="T909" i="1"/>
  <c r="S910" i="1"/>
  <c r="T910" i="1"/>
  <c r="S911" i="1"/>
  <c r="T911" i="1"/>
  <c r="S912" i="1"/>
  <c r="T912" i="1"/>
  <c r="S913" i="1"/>
  <c r="T913" i="1"/>
  <c r="S914" i="1"/>
  <c r="T914" i="1"/>
  <c r="S915" i="1"/>
  <c r="T915" i="1"/>
  <c r="S916" i="1"/>
  <c r="T916" i="1"/>
  <c r="S917" i="1"/>
  <c r="T917" i="1"/>
  <c r="S918" i="1"/>
  <c r="T918" i="1"/>
  <c r="S919" i="1"/>
  <c r="T919" i="1"/>
  <c r="S920" i="1"/>
  <c r="T920" i="1"/>
  <c r="S921" i="1"/>
  <c r="T921" i="1"/>
  <c r="S922" i="1"/>
  <c r="T922" i="1"/>
  <c r="S923" i="1"/>
  <c r="T923" i="1"/>
  <c r="S924" i="1"/>
  <c r="T924" i="1"/>
  <c r="S925" i="1"/>
  <c r="T925" i="1"/>
  <c r="S926" i="1"/>
  <c r="T926" i="1"/>
  <c r="S927" i="1"/>
  <c r="T927" i="1"/>
  <c r="S928" i="1"/>
  <c r="T928" i="1"/>
  <c r="S929" i="1"/>
  <c r="T929" i="1"/>
  <c r="S930" i="1"/>
  <c r="T930" i="1"/>
  <c r="S931" i="1"/>
  <c r="T931" i="1"/>
  <c r="S932" i="1"/>
  <c r="T932" i="1"/>
  <c r="S933" i="1"/>
  <c r="T933" i="1"/>
  <c r="S934" i="1"/>
  <c r="T934" i="1"/>
  <c r="S935" i="1"/>
  <c r="T935" i="1"/>
  <c r="S936" i="1"/>
  <c r="T936" i="1"/>
  <c r="S937" i="1"/>
  <c r="T937" i="1"/>
  <c r="S938" i="1"/>
  <c r="T938" i="1"/>
  <c r="S939" i="1"/>
  <c r="T939" i="1"/>
  <c r="S940" i="1"/>
  <c r="T940" i="1"/>
  <c r="V12" i="3"/>
  <c r="Q35" i="1"/>
  <c r="N35" i="1"/>
  <c r="O35" i="1"/>
  <c r="R35" i="1"/>
  <c r="Q49" i="1"/>
  <c r="N49" i="1"/>
  <c r="O49" i="1"/>
  <c r="R49" i="1"/>
  <c r="Q165" i="1"/>
  <c r="N165" i="1"/>
  <c r="O165" i="1"/>
  <c r="R165" i="1"/>
  <c r="Q257" i="1"/>
  <c r="N257" i="1"/>
  <c r="O257" i="1"/>
  <c r="R257" i="1"/>
  <c r="Q3" i="1"/>
  <c r="N3" i="1"/>
  <c r="O3" i="1"/>
  <c r="R3" i="1"/>
  <c r="Q4" i="1"/>
  <c r="N4" i="1"/>
  <c r="O4" i="1"/>
  <c r="R4" i="1"/>
  <c r="Q6" i="1"/>
  <c r="N6" i="1"/>
  <c r="O6" i="1"/>
  <c r="R6" i="1"/>
  <c r="Q7" i="1"/>
  <c r="N7" i="1"/>
  <c r="O7" i="1"/>
  <c r="R7" i="1"/>
  <c r="Q8" i="1"/>
  <c r="N8" i="1"/>
  <c r="O8" i="1"/>
  <c r="R8" i="1"/>
  <c r="Q9" i="1"/>
  <c r="N9" i="1"/>
  <c r="O9" i="1"/>
  <c r="R9" i="1"/>
  <c r="Q10" i="1"/>
  <c r="N10" i="1"/>
  <c r="O10" i="1"/>
  <c r="R10" i="1"/>
  <c r="Q11" i="1"/>
  <c r="N11" i="1"/>
  <c r="O11" i="1"/>
  <c r="R11" i="1"/>
  <c r="Q12" i="1"/>
  <c r="N12" i="1"/>
  <c r="O12" i="1"/>
  <c r="R12" i="1"/>
  <c r="Q13" i="1"/>
  <c r="N13" i="1"/>
  <c r="O13" i="1"/>
  <c r="R13" i="1"/>
  <c r="Q14" i="1"/>
  <c r="N14" i="1"/>
  <c r="O14" i="1"/>
  <c r="R14" i="1"/>
  <c r="Q15" i="1"/>
  <c r="N15" i="1"/>
  <c r="O15" i="1"/>
  <c r="R15" i="1"/>
  <c r="Q16" i="1"/>
  <c r="N16" i="1"/>
  <c r="O16" i="1"/>
  <c r="R16" i="1"/>
  <c r="Q17" i="1"/>
  <c r="N17" i="1"/>
  <c r="O17" i="1"/>
  <c r="R17" i="1"/>
  <c r="Q18" i="1"/>
  <c r="N18" i="1"/>
  <c r="O18" i="1"/>
  <c r="R18" i="1"/>
  <c r="Q19" i="1"/>
  <c r="N19" i="1"/>
  <c r="O19" i="1"/>
  <c r="R19" i="1"/>
  <c r="Q20" i="1"/>
  <c r="N20" i="1"/>
  <c r="O20" i="1"/>
  <c r="R20" i="1"/>
  <c r="Q21" i="1"/>
  <c r="N21" i="1"/>
  <c r="O21" i="1"/>
  <c r="R21" i="1"/>
  <c r="Q22" i="1"/>
  <c r="N22" i="1"/>
  <c r="O22" i="1"/>
  <c r="R22" i="1"/>
  <c r="Q23" i="1"/>
  <c r="N23" i="1"/>
  <c r="O23" i="1"/>
  <c r="R23" i="1"/>
  <c r="Q24" i="1"/>
  <c r="N24" i="1"/>
  <c r="O24" i="1"/>
  <c r="R24" i="1"/>
  <c r="Q25" i="1"/>
  <c r="N25" i="1"/>
  <c r="O25" i="1"/>
  <c r="R25" i="1"/>
  <c r="Q26" i="1"/>
  <c r="N26" i="1"/>
  <c r="O26" i="1"/>
  <c r="R26" i="1"/>
  <c r="Q27" i="1"/>
  <c r="N27" i="1"/>
  <c r="O27" i="1"/>
  <c r="R27" i="1"/>
  <c r="Q28" i="1"/>
  <c r="N28" i="1"/>
  <c r="O28" i="1"/>
  <c r="R28" i="1"/>
  <c r="Q29" i="1"/>
  <c r="N29" i="1"/>
  <c r="O29" i="1"/>
  <c r="R29" i="1"/>
  <c r="Q30" i="1"/>
  <c r="N30" i="1"/>
  <c r="O30" i="1"/>
  <c r="R30" i="1"/>
  <c r="Q31" i="1"/>
  <c r="N31" i="1"/>
  <c r="O31" i="1"/>
  <c r="R31" i="1"/>
  <c r="Q32" i="1"/>
  <c r="N32" i="1"/>
  <c r="O32" i="1"/>
  <c r="R32" i="1"/>
  <c r="Q33" i="1"/>
  <c r="N33" i="1"/>
  <c r="O33" i="1"/>
  <c r="R33" i="1"/>
  <c r="Q34" i="1"/>
  <c r="N34" i="1"/>
  <c r="O34" i="1"/>
  <c r="R34" i="1"/>
  <c r="Q36" i="1"/>
  <c r="N36" i="1"/>
  <c r="O36" i="1"/>
  <c r="R36" i="1"/>
  <c r="Q37" i="1"/>
  <c r="N37" i="1"/>
  <c r="O37" i="1"/>
  <c r="R37" i="1"/>
  <c r="Q38" i="1"/>
  <c r="N38" i="1"/>
  <c r="O38" i="1"/>
  <c r="R38" i="1"/>
  <c r="Q39" i="1"/>
  <c r="N39" i="1"/>
  <c r="O39" i="1"/>
  <c r="R39" i="1"/>
  <c r="Q40" i="1"/>
  <c r="N40" i="1"/>
  <c r="O40" i="1"/>
  <c r="R40" i="1"/>
  <c r="Q41" i="1"/>
  <c r="N41" i="1"/>
  <c r="O41" i="1"/>
  <c r="R41" i="1"/>
  <c r="Q42" i="1"/>
  <c r="N42" i="1"/>
  <c r="O42" i="1"/>
  <c r="R42" i="1"/>
  <c r="Q43" i="1"/>
  <c r="N43" i="1"/>
  <c r="O43" i="1"/>
  <c r="R43" i="1"/>
  <c r="Q44" i="1"/>
  <c r="N44" i="1"/>
  <c r="O44" i="1"/>
  <c r="R44" i="1"/>
  <c r="Q45" i="1"/>
  <c r="N45" i="1"/>
  <c r="O45" i="1"/>
  <c r="R45" i="1"/>
  <c r="Q46" i="1"/>
  <c r="N46" i="1"/>
  <c r="O46" i="1"/>
  <c r="R46" i="1"/>
  <c r="Q47" i="1"/>
  <c r="N47" i="1"/>
  <c r="O47" i="1"/>
  <c r="R47" i="1"/>
  <c r="Q48" i="1"/>
  <c r="N48" i="1"/>
  <c r="O48" i="1"/>
  <c r="R48" i="1"/>
  <c r="Q50" i="1"/>
  <c r="N50" i="1"/>
  <c r="O50" i="1"/>
  <c r="R50" i="1"/>
  <c r="Q51" i="1"/>
  <c r="N51" i="1"/>
  <c r="O51" i="1"/>
  <c r="R51" i="1"/>
  <c r="Q52" i="1"/>
  <c r="N52" i="1"/>
  <c r="O52" i="1"/>
  <c r="R52" i="1"/>
  <c r="Q53" i="1"/>
  <c r="N53" i="1"/>
  <c r="O53" i="1"/>
  <c r="R53" i="1"/>
  <c r="Q54" i="1"/>
  <c r="N54" i="1"/>
  <c r="O54" i="1"/>
  <c r="R54" i="1"/>
  <c r="Q55" i="1"/>
  <c r="N55" i="1"/>
  <c r="O55" i="1"/>
  <c r="R55" i="1"/>
  <c r="Q56" i="1"/>
  <c r="N56" i="1"/>
  <c r="O56" i="1"/>
  <c r="R56" i="1"/>
  <c r="Q57" i="1"/>
  <c r="N57" i="1"/>
  <c r="O57" i="1"/>
  <c r="R57" i="1"/>
  <c r="Q58" i="1"/>
  <c r="N58" i="1"/>
  <c r="O58" i="1"/>
  <c r="R58" i="1"/>
  <c r="Q59" i="1"/>
  <c r="N59" i="1"/>
  <c r="O59" i="1"/>
  <c r="R59" i="1"/>
  <c r="Q60" i="1"/>
  <c r="N60" i="1"/>
  <c r="O60" i="1"/>
  <c r="R60" i="1"/>
  <c r="Q61" i="1"/>
  <c r="N61" i="1"/>
  <c r="O61" i="1"/>
  <c r="R61" i="1"/>
  <c r="Q62" i="1"/>
  <c r="N62" i="1"/>
  <c r="O62" i="1"/>
  <c r="R62" i="1"/>
  <c r="Q63" i="1"/>
  <c r="N63" i="1"/>
  <c r="O63" i="1"/>
  <c r="R63" i="1"/>
  <c r="Q64" i="1"/>
  <c r="N64" i="1"/>
  <c r="O64" i="1"/>
  <c r="R64" i="1"/>
  <c r="Q65" i="1"/>
  <c r="N65" i="1"/>
  <c r="O65" i="1"/>
  <c r="R65" i="1"/>
  <c r="Q66" i="1"/>
  <c r="N66" i="1"/>
  <c r="O66" i="1"/>
  <c r="R66" i="1"/>
  <c r="Q67" i="1"/>
  <c r="N67" i="1"/>
  <c r="O67" i="1"/>
  <c r="R67" i="1"/>
  <c r="Q68" i="1"/>
  <c r="N68" i="1"/>
  <c r="O68" i="1"/>
  <c r="R68" i="1"/>
  <c r="Q69" i="1"/>
  <c r="N69" i="1"/>
  <c r="O69" i="1"/>
  <c r="R69" i="1"/>
  <c r="Q70" i="1"/>
  <c r="N70" i="1"/>
  <c r="O70" i="1"/>
  <c r="R70" i="1"/>
  <c r="Q71" i="1"/>
  <c r="N71" i="1"/>
  <c r="O71" i="1"/>
  <c r="R71" i="1"/>
  <c r="Q72" i="1"/>
  <c r="N72" i="1"/>
  <c r="O72" i="1"/>
  <c r="R72" i="1"/>
  <c r="Q73" i="1"/>
  <c r="N73" i="1"/>
  <c r="O73" i="1"/>
  <c r="R73" i="1"/>
  <c r="Q74" i="1"/>
  <c r="N74" i="1"/>
  <c r="O74" i="1"/>
  <c r="R74" i="1"/>
  <c r="Q75" i="1"/>
  <c r="N75" i="1"/>
  <c r="O75" i="1"/>
  <c r="R75" i="1"/>
  <c r="Q76" i="1"/>
  <c r="N76" i="1"/>
  <c r="O76" i="1"/>
  <c r="R76" i="1"/>
  <c r="Q77" i="1"/>
  <c r="N77" i="1"/>
  <c r="O77" i="1"/>
  <c r="R77" i="1"/>
  <c r="Q78" i="1"/>
  <c r="N78" i="1"/>
  <c r="O78" i="1"/>
  <c r="R78" i="1"/>
  <c r="Q79" i="1"/>
  <c r="N79" i="1"/>
  <c r="O79" i="1"/>
  <c r="R79" i="1"/>
  <c r="Q80" i="1"/>
  <c r="N80" i="1"/>
  <c r="O80" i="1"/>
  <c r="R80" i="1"/>
  <c r="Q81" i="1"/>
  <c r="N81" i="1"/>
  <c r="O81" i="1"/>
  <c r="R81" i="1"/>
  <c r="Q82" i="1"/>
  <c r="N82" i="1"/>
  <c r="O82" i="1"/>
  <c r="R82" i="1"/>
  <c r="Q83" i="1"/>
  <c r="N83" i="1"/>
  <c r="O83" i="1"/>
  <c r="R83" i="1"/>
  <c r="Q84" i="1"/>
  <c r="N84" i="1"/>
  <c r="O84" i="1"/>
  <c r="R84" i="1"/>
  <c r="Q85" i="1"/>
  <c r="N85" i="1"/>
  <c r="O85" i="1"/>
  <c r="R85" i="1"/>
  <c r="Q86" i="1"/>
  <c r="N86" i="1"/>
  <c r="O86" i="1"/>
  <c r="R86" i="1"/>
  <c r="Q87" i="1"/>
  <c r="N87" i="1"/>
  <c r="O87" i="1"/>
  <c r="R87" i="1"/>
  <c r="Q88" i="1"/>
  <c r="N88" i="1"/>
  <c r="O88" i="1"/>
  <c r="R88" i="1"/>
  <c r="Q89" i="1"/>
  <c r="N89" i="1"/>
  <c r="O89" i="1"/>
  <c r="R89" i="1"/>
  <c r="Q90" i="1"/>
  <c r="N90" i="1"/>
  <c r="O90" i="1"/>
  <c r="R90" i="1"/>
  <c r="Q91" i="1"/>
  <c r="N91" i="1"/>
  <c r="O91" i="1"/>
  <c r="R91" i="1"/>
  <c r="Q92" i="1"/>
  <c r="N92" i="1"/>
  <c r="O92" i="1"/>
  <c r="R92" i="1"/>
  <c r="Q93" i="1"/>
  <c r="N93" i="1"/>
  <c r="O93" i="1"/>
  <c r="R93" i="1"/>
  <c r="Q94" i="1"/>
  <c r="N94" i="1"/>
  <c r="O94" i="1"/>
  <c r="R94" i="1"/>
  <c r="Q95" i="1"/>
  <c r="N95" i="1"/>
  <c r="O95" i="1"/>
  <c r="R95" i="1"/>
  <c r="Q96" i="1"/>
  <c r="N96" i="1"/>
  <c r="O96" i="1"/>
  <c r="R96" i="1"/>
  <c r="Q97" i="1"/>
  <c r="N97" i="1"/>
  <c r="O97" i="1"/>
  <c r="R97" i="1"/>
  <c r="Q98" i="1"/>
  <c r="N98" i="1"/>
  <c r="O98" i="1"/>
  <c r="R98" i="1"/>
  <c r="Q99" i="1"/>
  <c r="N99" i="1"/>
  <c r="O99" i="1"/>
  <c r="R99" i="1"/>
  <c r="Q100" i="1"/>
  <c r="N100" i="1"/>
  <c r="O100" i="1"/>
  <c r="R100" i="1"/>
  <c r="Q101" i="1"/>
  <c r="N101" i="1"/>
  <c r="O101" i="1"/>
  <c r="R101" i="1"/>
  <c r="Q102" i="1"/>
  <c r="N102" i="1"/>
  <c r="O102" i="1"/>
  <c r="R102" i="1"/>
  <c r="Q103" i="1"/>
  <c r="N103" i="1"/>
  <c r="O103" i="1"/>
  <c r="R103" i="1"/>
  <c r="Q104" i="1"/>
  <c r="N104" i="1"/>
  <c r="O104" i="1"/>
  <c r="R104" i="1"/>
  <c r="Q105" i="1"/>
  <c r="N105" i="1"/>
  <c r="O105" i="1"/>
  <c r="R105" i="1"/>
  <c r="Q106" i="1"/>
  <c r="N106" i="1"/>
  <c r="O106" i="1"/>
  <c r="R106" i="1"/>
  <c r="Q107" i="1"/>
  <c r="N107" i="1"/>
  <c r="O107" i="1"/>
  <c r="R107" i="1"/>
  <c r="Q108" i="1"/>
  <c r="N108" i="1"/>
  <c r="O108" i="1"/>
  <c r="R108" i="1"/>
  <c r="Q109" i="1"/>
  <c r="N109" i="1"/>
  <c r="O109" i="1"/>
  <c r="R109" i="1"/>
  <c r="Q110" i="1"/>
  <c r="N110" i="1"/>
  <c r="O110" i="1"/>
  <c r="R110" i="1"/>
  <c r="Q111" i="1"/>
  <c r="N111" i="1"/>
  <c r="O111" i="1"/>
  <c r="R111" i="1"/>
  <c r="Q112" i="1"/>
  <c r="N112" i="1"/>
  <c r="O112" i="1"/>
  <c r="R112" i="1"/>
  <c r="Q113" i="1"/>
  <c r="N113" i="1"/>
  <c r="O113" i="1"/>
  <c r="R113" i="1"/>
  <c r="Q114" i="1"/>
  <c r="N114" i="1"/>
  <c r="O114" i="1"/>
  <c r="R114" i="1"/>
  <c r="Q115" i="1"/>
  <c r="N115" i="1"/>
  <c r="O115" i="1"/>
  <c r="R115" i="1"/>
  <c r="Q116" i="1"/>
  <c r="N116" i="1"/>
  <c r="O116" i="1"/>
  <c r="R116" i="1"/>
  <c r="Q117" i="1"/>
  <c r="N117" i="1"/>
  <c r="O117" i="1"/>
  <c r="R117" i="1"/>
  <c r="Q118" i="1"/>
  <c r="N118" i="1"/>
  <c r="O118" i="1"/>
  <c r="R118" i="1"/>
  <c r="Q119" i="1"/>
  <c r="N119" i="1"/>
  <c r="O119" i="1"/>
  <c r="R119" i="1"/>
  <c r="Q120" i="1"/>
  <c r="N120" i="1"/>
  <c r="O120" i="1"/>
  <c r="R120" i="1"/>
  <c r="Q121" i="1"/>
  <c r="N121" i="1"/>
  <c r="O121" i="1"/>
  <c r="R121" i="1"/>
  <c r="Q122" i="1"/>
  <c r="N122" i="1"/>
  <c r="O122" i="1"/>
  <c r="R122" i="1"/>
  <c r="Q123" i="1"/>
  <c r="N123" i="1"/>
  <c r="O123" i="1"/>
  <c r="R123" i="1"/>
  <c r="Q124" i="1"/>
  <c r="N124" i="1"/>
  <c r="O124" i="1"/>
  <c r="R124" i="1"/>
  <c r="Q125" i="1"/>
  <c r="N125" i="1"/>
  <c r="O125" i="1"/>
  <c r="R125" i="1"/>
  <c r="Q126" i="1"/>
  <c r="N126" i="1"/>
  <c r="O126" i="1"/>
  <c r="R126" i="1"/>
  <c r="Q127" i="1"/>
  <c r="N127" i="1"/>
  <c r="O127" i="1"/>
  <c r="R127" i="1"/>
  <c r="Q128" i="1"/>
  <c r="N128" i="1"/>
  <c r="O128" i="1"/>
  <c r="R128" i="1"/>
  <c r="Q129" i="1"/>
  <c r="N129" i="1"/>
  <c r="O129" i="1"/>
  <c r="R129" i="1"/>
  <c r="Q130" i="1"/>
  <c r="N130" i="1"/>
  <c r="O130" i="1"/>
  <c r="R130" i="1"/>
  <c r="Q131" i="1"/>
  <c r="N131" i="1"/>
  <c r="O131" i="1"/>
  <c r="R131" i="1"/>
  <c r="Q132" i="1"/>
  <c r="N132" i="1"/>
  <c r="O132" i="1"/>
  <c r="R132" i="1"/>
  <c r="Q133" i="1"/>
  <c r="N133" i="1"/>
  <c r="O133" i="1"/>
  <c r="R133" i="1"/>
  <c r="Q134" i="1"/>
  <c r="N134" i="1"/>
  <c r="O134" i="1"/>
  <c r="R134" i="1"/>
  <c r="Q135" i="1"/>
  <c r="N135" i="1"/>
  <c r="O135" i="1"/>
  <c r="R135" i="1"/>
  <c r="Q136" i="1"/>
  <c r="N136" i="1"/>
  <c r="O136" i="1"/>
  <c r="R136" i="1"/>
  <c r="Q137" i="1"/>
  <c r="N137" i="1"/>
  <c r="O137" i="1"/>
  <c r="R137" i="1"/>
  <c r="Q138" i="1"/>
  <c r="N138" i="1"/>
  <c r="O138" i="1"/>
  <c r="R138" i="1"/>
  <c r="Q139" i="1"/>
  <c r="N139" i="1"/>
  <c r="O139" i="1"/>
  <c r="R139" i="1"/>
  <c r="Q140" i="1"/>
  <c r="N140" i="1"/>
  <c r="O140" i="1"/>
  <c r="R140" i="1"/>
  <c r="Q141" i="1"/>
  <c r="N141" i="1"/>
  <c r="O141" i="1"/>
  <c r="R141" i="1"/>
  <c r="Q142" i="1"/>
  <c r="N142" i="1"/>
  <c r="O142" i="1"/>
  <c r="R142" i="1"/>
  <c r="Q143" i="1"/>
  <c r="N143" i="1"/>
  <c r="O143" i="1"/>
  <c r="R143" i="1"/>
  <c r="Q144" i="1"/>
  <c r="N144" i="1"/>
  <c r="O144" i="1"/>
  <c r="R144" i="1"/>
  <c r="Q145" i="1"/>
  <c r="N145" i="1"/>
  <c r="O145" i="1"/>
  <c r="R145" i="1"/>
  <c r="Q146" i="1"/>
  <c r="N146" i="1"/>
  <c r="O146" i="1"/>
  <c r="R146" i="1"/>
  <c r="Q147" i="1"/>
  <c r="N147" i="1"/>
  <c r="O147" i="1"/>
  <c r="R147" i="1"/>
  <c r="Q148" i="1"/>
  <c r="N148" i="1"/>
  <c r="O148" i="1"/>
  <c r="R148" i="1"/>
  <c r="Q149" i="1"/>
  <c r="N149" i="1"/>
  <c r="O149" i="1"/>
  <c r="R149" i="1"/>
  <c r="Q150" i="1"/>
  <c r="N150" i="1"/>
  <c r="O150" i="1"/>
  <c r="R150" i="1"/>
  <c r="Q151" i="1"/>
  <c r="N151" i="1"/>
  <c r="O151" i="1"/>
  <c r="R151" i="1"/>
  <c r="Q152" i="1"/>
  <c r="N152" i="1"/>
  <c r="O152" i="1"/>
  <c r="R152" i="1"/>
  <c r="Q153" i="1"/>
  <c r="N153" i="1"/>
  <c r="O153" i="1"/>
  <c r="R153" i="1"/>
  <c r="Q154" i="1"/>
  <c r="N154" i="1"/>
  <c r="O154" i="1"/>
  <c r="R154" i="1"/>
  <c r="Q155" i="1"/>
  <c r="N155" i="1"/>
  <c r="O155" i="1"/>
  <c r="R155" i="1"/>
  <c r="Q156" i="1"/>
  <c r="N156" i="1"/>
  <c r="O156" i="1"/>
  <c r="R156" i="1"/>
  <c r="Q157" i="1"/>
  <c r="N157" i="1"/>
  <c r="O157" i="1"/>
  <c r="R157" i="1"/>
  <c r="Q158" i="1"/>
  <c r="N158" i="1"/>
  <c r="O158" i="1"/>
  <c r="R158" i="1"/>
  <c r="Q159" i="1"/>
  <c r="N159" i="1"/>
  <c r="O159" i="1"/>
  <c r="R159" i="1"/>
  <c r="Q160" i="1"/>
  <c r="N160" i="1"/>
  <c r="O160" i="1"/>
  <c r="R160" i="1"/>
  <c r="Q161" i="1"/>
  <c r="N161" i="1"/>
  <c r="O161" i="1"/>
  <c r="R161" i="1"/>
  <c r="Q162" i="1"/>
  <c r="N162" i="1"/>
  <c r="O162" i="1"/>
  <c r="R162" i="1"/>
  <c r="Q163" i="1"/>
  <c r="N163" i="1"/>
  <c r="O163" i="1"/>
  <c r="R163" i="1"/>
  <c r="Q164" i="1"/>
  <c r="N164" i="1"/>
  <c r="O164" i="1"/>
  <c r="R164" i="1"/>
  <c r="Q166" i="1"/>
  <c r="N166" i="1"/>
  <c r="O166" i="1"/>
  <c r="R166" i="1"/>
  <c r="Q167" i="1"/>
  <c r="N167" i="1"/>
  <c r="O167" i="1"/>
  <c r="R167" i="1"/>
  <c r="Q168" i="1"/>
  <c r="N168" i="1"/>
  <c r="O168" i="1"/>
  <c r="R168" i="1"/>
  <c r="Q169" i="1"/>
  <c r="N169" i="1"/>
  <c r="O169" i="1"/>
  <c r="R169" i="1"/>
  <c r="Q170" i="1"/>
  <c r="N170" i="1"/>
  <c r="O170" i="1"/>
  <c r="R170" i="1"/>
  <c r="Q171" i="1"/>
  <c r="N171" i="1"/>
  <c r="O171" i="1"/>
  <c r="R171" i="1"/>
  <c r="Q172" i="1"/>
  <c r="N172" i="1"/>
  <c r="O172" i="1"/>
  <c r="R172" i="1"/>
  <c r="Q173" i="1"/>
  <c r="N173" i="1"/>
  <c r="O173" i="1"/>
  <c r="R173" i="1"/>
  <c r="Q174" i="1"/>
  <c r="N174" i="1"/>
  <c r="O174" i="1"/>
  <c r="R174" i="1"/>
  <c r="Q175" i="1"/>
  <c r="N175" i="1"/>
  <c r="O175" i="1"/>
  <c r="R175" i="1"/>
  <c r="Q176" i="1"/>
  <c r="N176" i="1"/>
  <c r="O176" i="1"/>
  <c r="R176" i="1"/>
  <c r="Q177" i="1"/>
  <c r="N177" i="1"/>
  <c r="O177" i="1"/>
  <c r="R177" i="1"/>
  <c r="Q178" i="1"/>
  <c r="N178" i="1"/>
  <c r="O178" i="1"/>
  <c r="R178" i="1"/>
  <c r="Q179" i="1"/>
  <c r="N179" i="1"/>
  <c r="O179" i="1"/>
  <c r="R179" i="1"/>
  <c r="Q180" i="1"/>
  <c r="N180" i="1"/>
  <c r="O180" i="1"/>
  <c r="R180" i="1"/>
  <c r="Q181" i="1"/>
  <c r="N181" i="1"/>
  <c r="O181" i="1"/>
  <c r="R181" i="1"/>
  <c r="Q182" i="1"/>
  <c r="N182" i="1"/>
  <c r="O182" i="1"/>
  <c r="R182" i="1"/>
  <c r="Q183" i="1"/>
  <c r="N183" i="1"/>
  <c r="O183" i="1"/>
  <c r="R183" i="1"/>
  <c r="Q184" i="1"/>
  <c r="N184" i="1"/>
  <c r="O184" i="1"/>
  <c r="R184" i="1"/>
  <c r="Q185" i="1"/>
  <c r="N185" i="1"/>
  <c r="O185" i="1"/>
  <c r="R185" i="1"/>
  <c r="Q186" i="1"/>
  <c r="N186" i="1"/>
  <c r="O186" i="1"/>
  <c r="R186" i="1"/>
  <c r="Q187" i="1"/>
  <c r="N187" i="1"/>
  <c r="O187" i="1"/>
  <c r="R187" i="1"/>
  <c r="Q188" i="1"/>
  <c r="N188" i="1"/>
  <c r="O188" i="1"/>
  <c r="R188" i="1"/>
  <c r="Q189" i="1"/>
  <c r="N189" i="1"/>
  <c r="O189" i="1"/>
  <c r="R189" i="1"/>
  <c r="Q190" i="1"/>
  <c r="N190" i="1"/>
  <c r="O190" i="1"/>
  <c r="R190" i="1"/>
  <c r="Q191" i="1"/>
  <c r="N191" i="1"/>
  <c r="O191" i="1"/>
  <c r="R191" i="1"/>
  <c r="Q192" i="1"/>
  <c r="N192" i="1"/>
  <c r="O192" i="1"/>
  <c r="R192" i="1"/>
  <c r="Q193" i="1"/>
  <c r="N193" i="1"/>
  <c r="O193" i="1"/>
  <c r="R193" i="1"/>
  <c r="Q194" i="1"/>
  <c r="N194" i="1"/>
  <c r="O194" i="1"/>
  <c r="R194" i="1"/>
  <c r="Q195" i="1"/>
  <c r="N195" i="1"/>
  <c r="O195" i="1"/>
  <c r="R195" i="1"/>
  <c r="Q196" i="1"/>
  <c r="N196" i="1"/>
  <c r="O196" i="1"/>
  <c r="R196" i="1"/>
  <c r="Q197" i="1"/>
  <c r="N197" i="1"/>
  <c r="O197" i="1"/>
  <c r="R197" i="1"/>
  <c r="Q198" i="1"/>
  <c r="N198" i="1"/>
  <c r="O198" i="1"/>
  <c r="R198" i="1"/>
  <c r="Q199" i="1"/>
  <c r="N199" i="1"/>
  <c r="O199" i="1"/>
  <c r="R199" i="1"/>
  <c r="Q200" i="1"/>
  <c r="N200" i="1"/>
  <c r="O200" i="1"/>
  <c r="R200" i="1"/>
  <c r="Q201" i="1"/>
  <c r="N201" i="1"/>
  <c r="O201" i="1"/>
  <c r="R201" i="1"/>
  <c r="Q202" i="1"/>
  <c r="N202" i="1"/>
  <c r="O202" i="1"/>
  <c r="R202" i="1"/>
  <c r="Q203" i="1"/>
  <c r="N203" i="1"/>
  <c r="O203" i="1"/>
  <c r="R203" i="1"/>
  <c r="Q204" i="1"/>
  <c r="N204" i="1"/>
  <c r="O204" i="1"/>
  <c r="R204" i="1"/>
  <c r="Q205" i="1"/>
  <c r="N205" i="1"/>
  <c r="O205" i="1"/>
  <c r="R205" i="1"/>
  <c r="Q206" i="1"/>
  <c r="N206" i="1"/>
  <c r="O206" i="1"/>
  <c r="R206" i="1"/>
  <c r="Q207" i="1"/>
  <c r="N207" i="1"/>
  <c r="O207" i="1"/>
  <c r="R207" i="1"/>
  <c r="Q208" i="1"/>
  <c r="N208" i="1"/>
  <c r="O208" i="1"/>
  <c r="R208" i="1"/>
  <c r="Q209" i="1"/>
  <c r="N209" i="1"/>
  <c r="O209" i="1"/>
  <c r="R209" i="1"/>
  <c r="Q210" i="1"/>
  <c r="N210" i="1"/>
  <c r="O210" i="1"/>
  <c r="R210" i="1"/>
  <c r="Q211" i="1"/>
  <c r="N211" i="1"/>
  <c r="O211" i="1"/>
  <c r="R211" i="1"/>
  <c r="Q212" i="1"/>
  <c r="N212" i="1"/>
  <c r="O212" i="1"/>
  <c r="R212" i="1"/>
  <c r="Q213" i="1"/>
  <c r="N213" i="1"/>
  <c r="O213" i="1"/>
  <c r="R213" i="1"/>
  <c r="Q214" i="1"/>
  <c r="N214" i="1"/>
  <c r="O214" i="1"/>
  <c r="R214" i="1"/>
  <c r="Q215" i="1"/>
  <c r="N215" i="1"/>
  <c r="O215" i="1"/>
  <c r="R215" i="1"/>
  <c r="Q216" i="1"/>
  <c r="N216" i="1"/>
  <c r="O216" i="1"/>
  <c r="R216" i="1"/>
  <c r="Q217" i="1"/>
  <c r="N217" i="1"/>
  <c r="O217" i="1"/>
  <c r="R217" i="1"/>
  <c r="Q218" i="1"/>
  <c r="N218" i="1"/>
  <c r="O218" i="1"/>
  <c r="R218" i="1"/>
  <c r="Q219" i="1"/>
  <c r="N219" i="1"/>
  <c r="O219" i="1"/>
  <c r="R219" i="1"/>
  <c r="Q220" i="1"/>
  <c r="N220" i="1"/>
  <c r="O220" i="1"/>
  <c r="R220" i="1"/>
  <c r="Q221" i="1"/>
  <c r="N221" i="1"/>
  <c r="O221" i="1"/>
  <c r="R221" i="1"/>
  <c r="Q222" i="1"/>
  <c r="N222" i="1"/>
  <c r="O222" i="1"/>
  <c r="R222" i="1"/>
  <c r="Q223" i="1"/>
  <c r="N223" i="1"/>
  <c r="O223" i="1"/>
  <c r="R223" i="1"/>
  <c r="Q224" i="1"/>
  <c r="N224" i="1"/>
  <c r="O224" i="1"/>
  <c r="R224" i="1"/>
  <c r="Q225" i="1"/>
  <c r="N225" i="1"/>
  <c r="O225" i="1"/>
  <c r="R225" i="1"/>
  <c r="Q226" i="1"/>
  <c r="N226" i="1"/>
  <c r="O226" i="1"/>
  <c r="R226" i="1"/>
  <c r="Q227" i="1"/>
  <c r="N227" i="1"/>
  <c r="O227" i="1"/>
  <c r="R227" i="1"/>
  <c r="Q228" i="1"/>
  <c r="N228" i="1"/>
  <c r="O228" i="1"/>
  <c r="R228" i="1"/>
  <c r="Q229" i="1"/>
  <c r="N229" i="1"/>
  <c r="O229" i="1"/>
  <c r="R229" i="1"/>
  <c r="Q230" i="1"/>
  <c r="N230" i="1"/>
  <c r="O230" i="1"/>
  <c r="R230" i="1"/>
  <c r="Q231" i="1"/>
  <c r="N231" i="1"/>
  <c r="O231" i="1"/>
  <c r="R231" i="1"/>
  <c r="Q232" i="1"/>
  <c r="N232" i="1"/>
  <c r="O232" i="1"/>
  <c r="R232" i="1"/>
  <c r="Q233" i="1"/>
  <c r="N233" i="1"/>
  <c r="O233" i="1"/>
  <c r="R233" i="1"/>
  <c r="Q234" i="1"/>
  <c r="N234" i="1"/>
  <c r="O234" i="1"/>
  <c r="R234" i="1"/>
  <c r="Q235" i="1"/>
  <c r="N235" i="1"/>
  <c r="O235" i="1"/>
  <c r="R235" i="1"/>
  <c r="Q236" i="1"/>
  <c r="N236" i="1"/>
  <c r="O236" i="1"/>
  <c r="R236" i="1"/>
  <c r="Q237" i="1"/>
  <c r="N237" i="1"/>
  <c r="O237" i="1"/>
  <c r="R237" i="1"/>
  <c r="Q238" i="1"/>
  <c r="N238" i="1"/>
  <c r="O238" i="1"/>
  <c r="R238" i="1"/>
  <c r="Q239" i="1"/>
  <c r="N239" i="1"/>
  <c r="O239" i="1"/>
  <c r="R239" i="1"/>
  <c r="Q240" i="1"/>
  <c r="N240" i="1"/>
  <c r="O240" i="1"/>
  <c r="R240" i="1"/>
  <c r="Q241" i="1"/>
  <c r="N241" i="1"/>
  <c r="O241" i="1"/>
  <c r="R241" i="1"/>
  <c r="Q242" i="1"/>
  <c r="N242" i="1"/>
  <c r="O242" i="1"/>
  <c r="R242" i="1"/>
  <c r="Q243" i="1"/>
  <c r="N243" i="1"/>
  <c r="O243" i="1"/>
  <c r="R243" i="1"/>
  <c r="Q244" i="1"/>
  <c r="N244" i="1"/>
  <c r="O244" i="1"/>
  <c r="R244" i="1"/>
  <c r="Q245" i="1"/>
  <c r="N245" i="1"/>
  <c r="O245" i="1"/>
  <c r="R245" i="1"/>
  <c r="Q246" i="1"/>
  <c r="N246" i="1"/>
  <c r="O246" i="1"/>
  <c r="R246" i="1"/>
  <c r="Q247" i="1"/>
  <c r="N247" i="1"/>
  <c r="O247" i="1"/>
  <c r="R247" i="1"/>
  <c r="Q248" i="1"/>
  <c r="N248" i="1"/>
  <c r="O248" i="1"/>
  <c r="R248" i="1"/>
  <c r="Q249" i="1"/>
  <c r="N249" i="1"/>
  <c r="O249" i="1"/>
  <c r="R249" i="1"/>
  <c r="Q250" i="1"/>
  <c r="N250" i="1"/>
  <c r="O250" i="1"/>
  <c r="R250" i="1"/>
  <c r="Q251" i="1"/>
  <c r="N251" i="1"/>
  <c r="O251" i="1"/>
  <c r="R251" i="1"/>
  <c r="Q252" i="1"/>
  <c r="N252" i="1"/>
  <c r="O252" i="1"/>
  <c r="R252" i="1"/>
  <c r="Q253" i="1"/>
  <c r="N253" i="1"/>
  <c r="O253" i="1"/>
  <c r="R253" i="1"/>
  <c r="Q254" i="1"/>
  <c r="N254" i="1"/>
  <c r="O254" i="1"/>
  <c r="R254" i="1"/>
  <c r="Q255" i="1"/>
  <c r="N255" i="1"/>
  <c r="O255" i="1"/>
  <c r="R255" i="1"/>
  <c r="Q256" i="1"/>
  <c r="N256" i="1"/>
  <c r="O256" i="1"/>
  <c r="R256" i="1"/>
  <c r="Q258" i="1"/>
  <c r="N258" i="1"/>
  <c r="O258" i="1"/>
  <c r="R258" i="1"/>
  <c r="Q259" i="1"/>
  <c r="N259" i="1"/>
  <c r="O259" i="1"/>
  <c r="R259" i="1"/>
  <c r="Q260" i="1"/>
  <c r="N260" i="1"/>
  <c r="O260" i="1"/>
  <c r="R260" i="1"/>
  <c r="Q261" i="1"/>
  <c r="N261" i="1"/>
  <c r="O261" i="1"/>
  <c r="R261" i="1"/>
  <c r="Q262" i="1"/>
  <c r="N262" i="1"/>
  <c r="O262" i="1"/>
  <c r="R262" i="1"/>
  <c r="Q263" i="1"/>
  <c r="N263" i="1"/>
  <c r="O263" i="1"/>
  <c r="R263" i="1"/>
  <c r="Q264" i="1"/>
  <c r="N264" i="1"/>
  <c r="O264" i="1"/>
  <c r="R264" i="1"/>
  <c r="Q265" i="1"/>
  <c r="N265" i="1"/>
  <c r="O265" i="1"/>
  <c r="R265" i="1"/>
  <c r="Q266" i="1"/>
  <c r="N266" i="1"/>
  <c r="O266" i="1"/>
  <c r="R266" i="1"/>
  <c r="Q267" i="1"/>
  <c r="N267" i="1"/>
  <c r="O267" i="1"/>
  <c r="R267" i="1"/>
  <c r="Q268" i="1"/>
  <c r="N268" i="1"/>
  <c r="O268" i="1"/>
  <c r="R268" i="1"/>
  <c r="Q269" i="1"/>
  <c r="N269" i="1"/>
  <c r="O269" i="1"/>
  <c r="R269" i="1"/>
  <c r="Q270" i="1"/>
  <c r="N270" i="1"/>
  <c r="O270" i="1"/>
  <c r="R270" i="1"/>
  <c r="Q271" i="1"/>
  <c r="N271" i="1"/>
  <c r="O271" i="1"/>
  <c r="R271" i="1"/>
  <c r="Q272" i="1"/>
  <c r="N272" i="1"/>
  <c r="O272" i="1"/>
  <c r="R272" i="1"/>
  <c r="Q273" i="1"/>
  <c r="N273" i="1"/>
  <c r="O273" i="1"/>
  <c r="R273" i="1"/>
  <c r="Q274" i="1"/>
  <c r="N274" i="1"/>
  <c r="O274" i="1"/>
  <c r="R274" i="1"/>
  <c r="Q275" i="1"/>
  <c r="N275" i="1"/>
  <c r="O275" i="1"/>
  <c r="R275" i="1"/>
  <c r="Q276" i="1"/>
  <c r="N276" i="1"/>
  <c r="O276" i="1"/>
  <c r="R276" i="1"/>
  <c r="Q277" i="1"/>
  <c r="N277" i="1"/>
  <c r="O277" i="1"/>
  <c r="R277" i="1"/>
  <c r="Q278" i="1"/>
  <c r="N278" i="1"/>
  <c r="O278" i="1"/>
  <c r="R278" i="1"/>
  <c r="Q279" i="1"/>
  <c r="N279" i="1"/>
  <c r="O279" i="1"/>
  <c r="R279" i="1"/>
  <c r="Q280" i="1"/>
  <c r="N280" i="1"/>
  <c r="O280" i="1"/>
  <c r="R280" i="1"/>
  <c r="Q281" i="1"/>
  <c r="N281" i="1"/>
  <c r="O281" i="1"/>
  <c r="R281" i="1"/>
  <c r="Q282" i="1"/>
  <c r="N282" i="1"/>
  <c r="O282" i="1"/>
  <c r="R282" i="1"/>
  <c r="Q283" i="1"/>
  <c r="N283" i="1"/>
  <c r="O283" i="1"/>
  <c r="R283" i="1"/>
  <c r="Q284" i="1"/>
  <c r="N284" i="1"/>
  <c r="O284" i="1"/>
  <c r="R284" i="1"/>
  <c r="Q285" i="1"/>
  <c r="N285" i="1"/>
  <c r="O285" i="1"/>
  <c r="R285" i="1"/>
  <c r="Q286" i="1"/>
  <c r="N286" i="1"/>
  <c r="O286" i="1"/>
  <c r="R286" i="1"/>
  <c r="Q287" i="1"/>
  <c r="N287" i="1"/>
  <c r="O287" i="1"/>
  <c r="R287" i="1"/>
  <c r="Q288" i="1"/>
  <c r="N288" i="1"/>
  <c r="O288" i="1"/>
  <c r="R288" i="1"/>
  <c r="Q289" i="1"/>
  <c r="N289" i="1"/>
  <c r="O289" i="1"/>
  <c r="R289" i="1"/>
  <c r="Q290" i="1"/>
  <c r="N290" i="1"/>
  <c r="O290" i="1"/>
  <c r="R290" i="1"/>
  <c r="Q291" i="1"/>
  <c r="N291" i="1"/>
  <c r="O291" i="1"/>
  <c r="R291" i="1"/>
  <c r="Q292" i="1"/>
  <c r="N292" i="1"/>
  <c r="O292" i="1"/>
  <c r="R292" i="1"/>
  <c r="Q293" i="1"/>
  <c r="N293" i="1"/>
  <c r="O293" i="1"/>
  <c r="R293" i="1"/>
  <c r="Q294" i="1"/>
  <c r="N294" i="1"/>
  <c r="O294" i="1"/>
  <c r="R294" i="1"/>
  <c r="Q295" i="1"/>
  <c r="N295" i="1"/>
  <c r="O295" i="1"/>
  <c r="R295" i="1"/>
  <c r="Q296" i="1"/>
  <c r="N296" i="1"/>
  <c r="O296" i="1"/>
  <c r="R296" i="1"/>
  <c r="Q297" i="1"/>
  <c r="N297" i="1"/>
  <c r="O297" i="1"/>
  <c r="R297" i="1"/>
  <c r="Q298" i="1"/>
  <c r="N298" i="1"/>
  <c r="O298" i="1"/>
  <c r="R298" i="1"/>
  <c r="Q299" i="1"/>
  <c r="N299" i="1"/>
  <c r="O299" i="1"/>
  <c r="R299" i="1"/>
  <c r="Q300" i="1"/>
  <c r="N300" i="1"/>
  <c r="O300" i="1"/>
  <c r="R300" i="1"/>
  <c r="Q301" i="1"/>
  <c r="N301" i="1"/>
  <c r="O301" i="1"/>
  <c r="R301" i="1"/>
  <c r="Q302" i="1"/>
  <c r="N302" i="1"/>
  <c r="O302" i="1"/>
  <c r="R302" i="1"/>
  <c r="Q303" i="1"/>
  <c r="N303" i="1"/>
  <c r="O303" i="1"/>
  <c r="R303" i="1"/>
  <c r="Q304" i="1"/>
  <c r="N304" i="1"/>
  <c r="O304" i="1"/>
  <c r="R304" i="1"/>
  <c r="Q305" i="1"/>
  <c r="N305" i="1"/>
  <c r="O305" i="1"/>
  <c r="R305" i="1"/>
  <c r="Q306" i="1"/>
  <c r="N306" i="1"/>
  <c r="O306" i="1"/>
  <c r="R306" i="1"/>
  <c r="Q307" i="1"/>
  <c r="N307" i="1"/>
  <c r="O307" i="1"/>
  <c r="R307" i="1"/>
  <c r="Q308" i="1"/>
  <c r="N308" i="1"/>
  <c r="O308" i="1"/>
  <c r="R308" i="1"/>
  <c r="Q309" i="1"/>
  <c r="N309" i="1"/>
  <c r="O309" i="1"/>
  <c r="R309" i="1"/>
  <c r="Q310" i="1"/>
  <c r="N310" i="1"/>
  <c r="O310" i="1"/>
  <c r="R310" i="1"/>
  <c r="Q311" i="1"/>
  <c r="N311" i="1"/>
  <c r="O311" i="1"/>
  <c r="R311" i="1"/>
  <c r="Q312" i="1"/>
  <c r="N312" i="1"/>
  <c r="O312" i="1"/>
  <c r="R312" i="1"/>
  <c r="Q313" i="1"/>
  <c r="N313" i="1"/>
  <c r="O313" i="1"/>
  <c r="R313" i="1"/>
  <c r="Q314" i="1"/>
  <c r="N314" i="1"/>
  <c r="O314" i="1"/>
  <c r="R314" i="1"/>
  <c r="Q315" i="1"/>
  <c r="N315" i="1"/>
  <c r="O315" i="1"/>
  <c r="R315" i="1"/>
  <c r="Q316" i="1"/>
  <c r="N316" i="1"/>
  <c r="O316" i="1"/>
  <c r="R316" i="1"/>
  <c r="Q317" i="1"/>
  <c r="N317" i="1"/>
  <c r="O317" i="1"/>
  <c r="R317" i="1"/>
  <c r="Q318" i="1"/>
  <c r="N318" i="1"/>
  <c r="O318" i="1"/>
  <c r="R318" i="1"/>
  <c r="Q319" i="1"/>
  <c r="N319" i="1"/>
  <c r="O319" i="1"/>
  <c r="R319" i="1"/>
  <c r="Q320" i="1"/>
  <c r="N320" i="1"/>
  <c r="O320" i="1"/>
  <c r="R320" i="1"/>
  <c r="Q321" i="1"/>
  <c r="N321" i="1"/>
  <c r="O321" i="1"/>
  <c r="R321" i="1"/>
  <c r="Q322" i="1"/>
  <c r="N322" i="1"/>
  <c r="O322" i="1"/>
  <c r="R322" i="1"/>
  <c r="Q323" i="1"/>
  <c r="N323" i="1"/>
  <c r="O323" i="1"/>
  <c r="R323" i="1"/>
  <c r="Q324" i="1"/>
  <c r="N324" i="1"/>
  <c r="O324" i="1"/>
  <c r="R324" i="1"/>
  <c r="Q325" i="1"/>
  <c r="N325" i="1"/>
  <c r="O325" i="1"/>
  <c r="R325" i="1"/>
  <c r="Q326" i="1"/>
  <c r="N326" i="1"/>
  <c r="O326" i="1"/>
  <c r="R326" i="1"/>
  <c r="Q327" i="1"/>
  <c r="N327" i="1"/>
  <c r="O327" i="1"/>
  <c r="R327" i="1"/>
  <c r="Q328" i="1"/>
  <c r="N328" i="1"/>
  <c r="O328" i="1"/>
  <c r="R328" i="1"/>
  <c r="Q329" i="1"/>
  <c r="N329" i="1"/>
  <c r="O329" i="1"/>
  <c r="R329" i="1"/>
  <c r="Q330" i="1"/>
  <c r="N330" i="1"/>
  <c r="O330" i="1"/>
  <c r="R330" i="1"/>
  <c r="Q331" i="1"/>
  <c r="N331" i="1"/>
  <c r="O331" i="1"/>
  <c r="R331" i="1"/>
  <c r="Q332" i="1"/>
  <c r="N332" i="1"/>
  <c r="O332" i="1"/>
  <c r="R332" i="1"/>
  <c r="Q333" i="1"/>
  <c r="N333" i="1"/>
  <c r="O333" i="1"/>
  <c r="R333" i="1"/>
  <c r="Q334" i="1"/>
  <c r="N334" i="1"/>
  <c r="O334" i="1"/>
  <c r="R334" i="1"/>
  <c r="Q335" i="1"/>
  <c r="N335" i="1"/>
  <c r="O335" i="1"/>
  <c r="R335" i="1"/>
  <c r="Q336" i="1"/>
  <c r="N336" i="1"/>
  <c r="O336" i="1"/>
  <c r="R336" i="1"/>
  <c r="Q337" i="1"/>
  <c r="N337" i="1"/>
  <c r="O337" i="1"/>
  <c r="R337" i="1"/>
  <c r="Q338" i="1"/>
  <c r="N338" i="1"/>
  <c r="O338" i="1"/>
  <c r="R338" i="1"/>
  <c r="Q339" i="1"/>
  <c r="N339" i="1"/>
  <c r="O339" i="1"/>
  <c r="R339" i="1"/>
  <c r="Q340" i="1"/>
  <c r="N340" i="1"/>
  <c r="O340" i="1"/>
  <c r="R340" i="1"/>
  <c r="Q341" i="1"/>
  <c r="N341" i="1"/>
  <c r="O341" i="1"/>
  <c r="R341" i="1"/>
  <c r="Q342" i="1"/>
  <c r="N342" i="1"/>
  <c r="O342" i="1"/>
  <c r="R342" i="1"/>
  <c r="Q343" i="1"/>
  <c r="N343" i="1"/>
  <c r="O343" i="1"/>
  <c r="R343" i="1"/>
  <c r="Q344" i="1"/>
  <c r="N344" i="1"/>
  <c r="O344" i="1"/>
  <c r="R344" i="1"/>
  <c r="Q345" i="1"/>
  <c r="N345" i="1"/>
  <c r="O345" i="1"/>
  <c r="R345" i="1"/>
  <c r="Q346" i="1"/>
  <c r="N346" i="1"/>
  <c r="O346" i="1"/>
  <c r="R346" i="1"/>
  <c r="Q347" i="1"/>
  <c r="N347" i="1"/>
  <c r="O347" i="1"/>
  <c r="R347" i="1"/>
  <c r="Q348" i="1"/>
  <c r="N348" i="1"/>
  <c r="O348" i="1"/>
  <c r="R348" i="1"/>
  <c r="Q349" i="1"/>
  <c r="N349" i="1"/>
  <c r="O349" i="1"/>
  <c r="R349" i="1"/>
  <c r="Q350" i="1"/>
  <c r="N350" i="1"/>
  <c r="O350" i="1"/>
  <c r="R350" i="1"/>
  <c r="Q351" i="1"/>
  <c r="N351" i="1"/>
  <c r="O351" i="1"/>
  <c r="R351" i="1"/>
  <c r="Q352" i="1"/>
  <c r="N352" i="1"/>
  <c r="O352" i="1"/>
  <c r="R352" i="1"/>
  <c r="Q353" i="1"/>
  <c r="N353" i="1"/>
  <c r="O353" i="1"/>
  <c r="R353" i="1"/>
  <c r="Q354" i="1"/>
  <c r="N354" i="1"/>
  <c r="O354" i="1"/>
  <c r="R354" i="1"/>
  <c r="Q355" i="1"/>
  <c r="N355" i="1"/>
  <c r="O355" i="1"/>
  <c r="R355" i="1"/>
  <c r="Q356" i="1"/>
  <c r="N356" i="1"/>
  <c r="O356" i="1"/>
  <c r="R356" i="1"/>
  <c r="Q357" i="1"/>
  <c r="N357" i="1"/>
  <c r="O357" i="1"/>
  <c r="R357" i="1"/>
  <c r="Q358" i="1"/>
  <c r="N358" i="1"/>
  <c r="O358" i="1"/>
  <c r="R358" i="1"/>
  <c r="Q359" i="1"/>
  <c r="N359" i="1"/>
  <c r="O359" i="1"/>
  <c r="R359" i="1"/>
  <c r="Q360" i="1"/>
  <c r="N360" i="1"/>
  <c r="O360" i="1"/>
  <c r="R360" i="1"/>
  <c r="Q361" i="1"/>
  <c r="N361" i="1"/>
  <c r="O361" i="1"/>
  <c r="R361" i="1"/>
  <c r="Q362" i="1"/>
  <c r="N362" i="1"/>
  <c r="O362" i="1"/>
  <c r="R362" i="1"/>
  <c r="Q363" i="1"/>
  <c r="N363" i="1"/>
  <c r="O363" i="1"/>
  <c r="R363" i="1"/>
  <c r="Q364" i="1"/>
  <c r="N364" i="1"/>
  <c r="O364" i="1"/>
  <c r="R364" i="1"/>
  <c r="Q365" i="1"/>
  <c r="N365" i="1"/>
  <c r="O365" i="1"/>
  <c r="R365" i="1"/>
  <c r="Q366" i="1"/>
  <c r="N366" i="1"/>
  <c r="O366" i="1"/>
  <c r="R366" i="1"/>
  <c r="Q367" i="1"/>
  <c r="N367" i="1"/>
  <c r="O367" i="1"/>
  <c r="R367" i="1"/>
  <c r="Q368" i="1"/>
  <c r="N368" i="1"/>
  <c r="O368" i="1"/>
  <c r="R368" i="1"/>
  <c r="Q369" i="1"/>
  <c r="N369" i="1"/>
  <c r="O369" i="1"/>
  <c r="R369" i="1"/>
  <c r="Q370" i="1"/>
  <c r="N370" i="1"/>
  <c r="O370" i="1"/>
  <c r="R370" i="1"/>
  <c r="Q371" i="1"/>
  <c r="N371" i="1"/>
  <c r="O371" i="1"/>
  <c r="R371" i="1"/>
  <c r="Q372" i="1"/>
  <c r="N372" i="1"/>
  <c r="O372" i="1"/>
  <c r="R372" i="1"/>
  <c r="Q373" i="1"/>
  <c r="N373" i="1"/>
  <c r="O373" i="1"/>
  <c r="R373" i="1"/>
  <c r="Q374" i="1"/>
  <c r="N374" i="1"/>
  <c r="O374" i="1"/>
  <c r="R374" i="1"/>
  <c r="Q375" i="1"/>
  <c r="N375" i="1"/>
  <c r="O375" i="1"/>
  <c r="R375" i="1"/>
  <c r="Q376" i="1"/>
  <c r="N376" i="1"/>
  <c r="O376" i="1"/>
  <c r="R376" i="1"/>
  <c r="Q377" i="1"/>
  <c r="N377" i="1"/>
  <c r="O377" i="1"/>
  <c r="R377" i="1"/>
  <c r="Q378" i="1"/>
  <c r="N378" i="1"/>
  <c r="O378" i="1"/>
  <c r="R378" i="1"/>
  <c r="Q379" i="1"/>
  <c r="N379" i="1"/>
  <c r="O379" i="1"/>
  <c r="R379" i="1"/>
  <c r="Q380" i="1"/>
  <c r="N380" i="1"/>
  <c r="O380" i="1"/>
  <c r="R380" i="1"/>
  <c r="Q381" i="1"/>
  <c r="N381" i="1"/>
  <c r="O381" i="1"/>
  <c r="R381" i="1"/>
  <c r="Q382" i="1"/>
  <c r="N382" i="1"/>
  <c r="O382" i="1"/>
  <c r="R382" i="1"/>
  <c r="Q383" i="1"/>
  <c r="N383" i="1"/>
  <c r="O383" i="1"/>
  <c r="R383" i="1"/>
  <c r="Q384" i="1"/>
  <c r="N384" i="1"/>
  <c r="O384" i="1"/>
  <c r="R384" i="1"/>
  <c r="Q385" i="1"/>
  <c r="N385" i="1"/>
  <c r="O385" i="1"/>
  <c r="R385" i="1"/>
  <c r="Q386" i="1"/>
  <c r="N386" i="1"/>
  <c r="O386" i="1"/>
  <c r="R386" i="1"/>
  <c r="Q387" i="1"/>
  <c r="N387" i="1"/>
  <c r="O387" i="1"/>
  <c r="R387" i="1"/>
  <c r="Q388" i="1"/>
  <c r="N388" i="1"/>
  <c r="O388" i="1"/>
  <c r="R388" i="1"/>
  <c r="Q389" i="1"/>
  <c r="N389" i="1"/>
  <c r="O389" i="1"/>
  <c r="R389" i="1"/>
  <c r="Q390" i="1"/>
  <c r="N390" i="1"/>
  <c r="O390" i="1"/>
  <c r="R390" i="1"/>
  <c r="Q391" i="1"/>
  <c r="N391" i="1"/>
  <c r="O391" i="1"/>
  <c r="R391" i="1"/>
  <c r="Q392" i="1"/>
  <c r="N392" i="1"/>
  <c r="O392" i="1"/>
  <c r="R392" i="1"/>
  <c r="Q393" i="1"/>
  <c r="N393" i="1"/>
  <c r="O393" i="1"/>
  <c r="R393" i="1"/>
  <c r="Q394" i="1"/>
  <c r="N394" i="1"/>
  <c r="O394" i="1"/>
  <c r="R394" i="1"/>
  <c r="Q395" i="1"/>
  <c r="N395" i="1"/>
  <c r="O395" i="1"/>
  <c r="R395" i="1"/>
  <c r="Q396" i="1"/>
  <c r="N396" i="1"/>
  <c r="O396" i="1"/>
  <c r="R396" i="1"/>
  <c r="Q397" i="1"/>
  <c r="N397" i="1"/>
  <c r="O397" i="1"/>
  <c r="R397" i="1"/>
  <c r="Q398" i="1"/>
  <c r="N398" i="1"/>
  <c r="O398" i="1"/>
  <c r="R398" i="1"/>
  <c r="Q399" i="1"/>
  <c r="N399" i="1"/>
  <c r="O399" i="1"/>
  <c r="R399" i="1"/>
  <c r="Q400" i="1"/>
  <c r="N400" i="1"/>
  <c r="O400" i="1"/>
  <c r="R400" i="1"/>
  <c r="Q401" i="1"/>
  <c r="N401" i="1"/>
  <c r="O401" i="1"/>
  <c r="R401" i="1"/>
  <c r="Q402" i="1"/>
  <c r="N402" i="1"/>
  <c r="O402" i="1"/>
  <c r="R402" i="1"/>
  <c r="Q403" i="1"/>
  <c r="N403" i="1"/>
  <c r="O403" i="1"/>
  <c r="R403" i="1"/>
  <c r="Q404" i="1"/>
  <c r="N404" i="1"/>
  <c r="O404" i="1"/>
  <c r="R404" i="1"/>
  <c r="Q405" i="1"/>
  <c r="N405" i="1"/>
  <c r="O405" i="1"/>
  <c r="R405" i="1"/>
  <c r="Q406" i="1"/>
  <c r="N406" i="1"/>
  <c r="O406" i="1"/>
  <c r="R406" i="1"/>
  <c r="Q407" i="1"/>
  <c r="N407" i="1"/>
  <c r="O407" i="1"/>
  <c r="R407" i="1"/>
  <c r="Q408" i="1"/>
  <c r="N408" i="1"/>
  <c r="O408" i="1"/>
  <c r="R408" i="1"/>
  <c r="Q409" i="1"/>
  <c r="N409" i="1"/>
  <c r="O409" i="1"/>
  <c r="R409" i="1"/>
  <c r="Q410" i="1"/>
  <c r="N410" i="1"/>
  <c r="O410" i="1"/>
  <c r="R410" i="1"/>
  <c r="Q411" i="1"/>
  <c r="N411" i="1"/>
  <c r="O411" i="1"/>
  <c r="R411" i="1"/>
  <c r="Q412" i="1"/>
  <c r="N412" i="1"/>
  <c r="O412" i="1"/>
  <c r="R412" i="1"/>
  <c r="Q413" i="1"/>
  <c r="N413" i="1"/>
  <c r="O413" i="1"/>
  <c r="R413" i="1"/>
  <c r="Q414" i="1"/>
  <c r="N414" i="1"/>
  <c r="O414" i="1"/>
  <c r="R414" i="1"/>
  <c r="Q415" i="1"/>
  <c r="N415" i="1"/>
  <c r="O415" i="1"/>
  <c r="R415" i="1"/>
  <c r="Q416" i="1"/>
  <c r="N416" i="1"/>
  <c r="O416" i="1"/>
  <c r="R416" i="1"/>
  <c r="Q417" i="1"/>
  <c r="N417" i="1"/>
  <c r="O417" i="1"/>
  <c r="R417" i="1"/>
  <c r="Q418" i="1"/>
  <c r="N418" i="1"/>
  <c r="O418" i="1"/>
  <c r="R418" i="1"/>
  <c r="T12" i="3"/>
  <c r="U12" i="3"/>
  <c r="V11" i="3"/>
  <c r="T11" i="3"/>
  <c r="U11" i="3"/>
  <c r="V10" i="3"/>
  <c r="T10" i="3"/>
  <c r="U10" i="3"/>
  <c r="V9" i="3"/>
  <c r="T9" i="3"/>
  <c r="U9" i="3"/>
  <c r="V8" i="3"/>
  <c r="T8" i="3"/>
  <c r="U8" i="3"/>
  <c r="V7" i="3"/>
  <c r="T7" i="3"/>
  <c r="U7" i="3"/>
  <c r="V6" i="3"/>
  <c r="T6" i="3"/>
  <c r="U6" i="3"/>
  <c r="V5" i="3"/>
  <c r="T5" i="3"/>
  <c r="U5" i="3"/>
  <c r="V4" i="3"/>
  <c r="T4" i="3"/>
  <c r="U4" i="3"/>
  <c r="V3" i="3"/>
  <c r="T3" i="3"/>
  <c r="U3" i="3"/>
  <c r="V2" i="3"/>
  <c r="T2" i="3"/>
  <c r="U2" i="3"/>
  <c r="L4" i="1"/>
  <c r="L5" i="1"/>
  <c r="L6" i="1"/>
  <c r="L7" i="1"/>
  <c r="M3" i="1"/>
  <c r="P3" i="1"/>
  <c r="M4" i="1"/>
  <c r="P4" i="1"/>
  <c r="M5" i="1"/>
  <c r="P5" i="1"/>
  <c r="M6" i="1"/>
  <c r="P6" i="1"/>
  <c r="M7" i="1"/>
  <c r="P7" i="1"/>
  <c r="M8" i="1"/>
  <c r="P8" i="1"/>
  <c r="M9" i="1"/>
  <c r="P9" i="1"/>
  <c r="M10" i="1"/>
  <c r="P10" i="1"/>
  <c r="M11" i="1"/>
  <c r="P11" i="1"/>
  <c r="M12" i="1"/>
  <c r="P12" i="1"/>
  <c r="M13" i="1"/>
  <c r="P13" i="1"/>
  <c r="M14" i="1"/>
  <c r="P14" i="1"/>
  <c r="M15" i="1"/>
  <c r="P15" i="1"/>
  <c r="M16" i="1"/>
  <c r="P16" i="1"/>
  <c r="M17" i="1"/>
  <c r="P17" i="1"/>
  <c r="M18" i="1"/>
  <c r="P18" i="1"/>
  <c r="M19" i="1"/>
  <c r="P19" i="1"/>
  <c r="M20" i="1"/>
  <c r="P20" i="1"/>
  <c r="M21" i="1"/>
  <c r="P21" i="1"/>
  <c r="M22" i="1"/>
  <c r="P22" i="1"/>
  <c r="M23" i="1"/>
  <c r="P23" i="1"/>
  <c r="M24" i="1"/>
  <c r="P24" i="1"/>
  <c r="M25" i="1"/>
  <c r="P25" i="1"/>
  <c r="M26" i="1"/>
  <c r="P26" i="1"/>
  <c r="M27" i="1"/>
  <c r="P27" i="1"/>
  <c r="M28" i="1"/>
  <c r="P28" i="1"/>
  <c r="M29" i="1"/>
  <c r="P29" i="1"/>
  <c r="M30" i="1"/>
  <c r="P30" i="1"/>
  <c r="M31" i="1"/>
  <c r="P31" i="1"/>
  <c r="M32" i="1"/>
  <c r="P32" i="1"/>
  <c r="M33" i="1"/>
  <c r="P33" i="1"/>
  <c r="M34" i="1"/>
  <c r="P34" i="1"/>
  <c r="M35" i="1"/>
  <c r="P35" i="1"/>
  <c r="M36" i="1"/>
  <c r="P36" i="1"/>
  <c r="M37" i="1"/>
  <c r="P37" i="1"/>
  <c r="M38" i="1"/>
  <c r="P38" i="1"/>
  <c r="M39" i="1"/>
  <c r="P39" i="1"/>
  <c r="M40" i="1"/>
  <c r="P40" i="1"/>
  <c r="M41" i="1"/>
  <c r="P41" i="1"/>
  <c r="M42" i="1"/>
  <c r="P42" i="1"/>
  <c r="M43" i="1"/>
  <c r="P43" i="1"/>
  <c r="M44" i="1"/>
  <c r="P44" i="1"/>
  <c r="M45" i="1"/>
  <c r="P45" i="1"/>
  <c r="M46" i="1"/>
  <c r="P46" i="1"/>
  <c r="M47" i="1"/>
  <c r="P47" i="1"/>
  <c r="M48" i="1"/>
  <c r="P48" i="1"/>
  <c r="M49" i="1"/>
  <c r="P49" i="1"/>
  <c r="M50" i="1"/>
  <c r="P50" i="1"/>
  <c r="M51" i="1"/>
  <c r="P51" i="1"/>
  <c r="M52" i="1"/>
  <c r="P52" i="1"/>
  <c r="M53" i="1"/>
  <c r="P53" i="1"/>
  <c r="M54" i="1"/>
  <c r="P54" i="1"/>
  <c r="M55" i="1"/>
  <c r="P55" i="1"/>
  <c r="M56" i="1"/>
  <c r="P56" i="1"/>
  <c r="M57" i="1"/>
  <c r="P57" i="1"/>
  <c r="M58" i="1"/>
  <c r="P58" i="1"/>
  <c r="M59" i="1"/>
  <c r="P59" i="1"/>
  <c r="M60" i="1"/>
  <c r="P60" i="1"/>
  <c r="M61" i="1"/>
  <c r="P61" i="1"/>
  <c r="M62" i="1"/>
  <c r="P62" i="1"/>
  <c r="M63" i="1"/>
  <c r="P63" i="1"/>
  <c r="M64" i="1"/>
  <c r="P64" i="1"/>
  <c r="M65" i="1"/>
  <c r="P65" i="1"/>
  <c r="M66" i="1"/>
  <c r="P66" i="1"/>
  <c r="M67" i="1"/>
  <c r="P67" i="1"/>
  <c r="M68" i="1"/>
  <c r="P68" i="1"/>
  <c r="M69" i="1"/>
  <c r="P69" i="1"/>
  <c r="M70" i="1"/>
  <c r="P70" i="1"/>
  <c r="M71" i="1"/>
  <c r="P71" i="1"/>
  <c r="M72" i="1"/>
  <c r="P72" i="1"/>
  <c r="M73" i="1"/>
  <c r="P73" i="1"/>
  <c r="M74" i="1"/>
  <c r="P74" i="1"/>
  <c r="M75" i="1"/>
  <c r="P75" i="1"/>
  <c r="M76" i="1"/>
  <c r="P76" i="1"/>
  <c r="M77" i="1"/>
  <c r="P77" i="1"/>
  <c r="M78" i="1"/>
  <c r="P78" i="1"/>
  <c r="M79" i="1"/>
  <c r="P79" i="1"/>
  <c r="M80" i="1"/>
  <c r="P80" i="1"/>
  <c r="M81" i="1"/>
  <c r="P81" i="1"/>
  <c r="M82" i="1"/>
  <c r="P82" i="1"/>
  <c r="M83" i="1"/>
  <c r="P83" i="1"/>
  <c r="M84" i="1"/>
  <c r="P84" i="1"/>
  <c r="M85" i="1"/>
  <c r="P85" i="1"/>
  <c r="M86" i="1"/>
  <c r="P86" i="1"/>
  <c r="M87" i="1"/>
  <c r="P87" i="1"/>
  <c r="M88" i="1"/>
  <c r="P88" i="1"/>
  <c r="M89" i="1"/>
  <c r="P89" i="1"/>
  <c r="M90" i="1"/>
  <c r="P90" i="1"/>
  <c r="M91" i="1"/>
  <c r="P91" i="1"/>
  <c r="M92" i="1"/>
  <c r="P92" i="1"/>
  <c r="M93" i="1"/>
  <c r="P93" i="1"/>
  <c r="M94" i="1"/>
  <c r="P94" i="1"/>
  <c r="M95" i="1"/>
  <c r="P95" i="1"/>
  <c r="M96" i="1"/>
  <c r="P96" i="1"/>
  <c r="M97" i="1"/>
  <c r="P97" i="1"/>
  <c r="M98" i="1"/>
  <c r="P98" i="1"/>
  <c r="M99" i="1"/>
  <c r="P99" i="1"/>
  <c r="M100" i="1"/>
  <c r="P100" i="1"/>
  <c r="M101" i="1"/>
  <c r="P101" i="1"/>
  <c r="M102" i="1"/>
  <c r="P102" i="1"/>
  <c r="M103" i="1"/>
  <c r="P103" i="1"/>
  <c r="M104" i="1"/>
  <c r="P104" i="1"/>
  <c r="M105" i="1"/>
  <c r="P105" i="1"/>
  <c r="M106" i="1"/>
  <c r="P106" i="1"/>
  <c r="M107" i="1"/>
  <c r="P107" i="1"/>
  <c r="M108" i="1"/>
  <c r="P108" i="1"/>
  <c r="M109" i="1"/>
  <c r="P109" i="1"/>
  <c r="M110" i="1"/>
  <c r="P110" i="1"/>
  <c r="M111" i="1"/>
  <c r="P111" i="1"/>
  <c r="M112" i="1"/>
  <c r="P112" i="1"/>
  <c r="M113" i="1"/>
  <c r="P113" i="1"/>
  <c r="M114" i="1"/>
  <c r="P114" i="1"/>
  <c r="M115" i="1"/>
  <c r="P115" i="1"/>
  <c r="M116" i="1"/>
  <c r="P116" i="1"/>
  <c r="M117" i="1"/>
  <c r="P117" i="1"/>
  <c r="M118" i="1"/>
  <c r="P118" i="1"/>
  <c r="M119" i="1"/>
  <c r="P119" i="1"/>
  <c r="M120" i="1"/>
  <c r="P120" i="1"/>
  <c r="M121" i="1"/>
  <c r="P121" i="1"/>
  <c r="M122" i="1"/>
  <c r="P122" i="1"/>
  <c r="M123" i="1"/>
  <c r="P123" i="1"/>
  <c r="M124" i="1"/>
  <c r="P124" i="1"/>
  <c r="M125" i="1"/>
  <c r="P125" i="1"/>
  <c r="M126" i="1"/>
  <c r="P126" i="1"/>
  <c r="M127" i="1"/>
  <c r="P127" i="1"/>
  <c r="M128" i="1"/>
  <c r="P128" i="1"/>
  <c r="M129" i="1"/>
  <c r="P129" i="1"/>
  <c r="M130" i="1"/>
  <c r="P130" i="1"/>
  <c r="M131" i="1"/>
  <c r="P131" i="1"/>
  <c r="M132" i="1"/>
  <c r="P132" i="1"/>
  <c r="M133" i="1"/>
  <c r="P133" i="1"/>
  <c r="M134" i="1"/>
  <c r="P134" i="1"/>
  <c r="M135" i="1"/>
  <c r="P135" i="1"/>
  <c r="M136" i="1"/>
  <c r="P136" i="1"/>
  <c r="M137" i="1"/>
  <c r="P137" i="1"/>
  <c r="M138" i="1"/>
  <c r="P138" i="1"/>
  <c r="M139" i="1"/>
  <c r="P139" i="1"/>
  <c r="M140" i="1"/>
  <c r="P140" i="1"/>
  <c r="M141" i="1"/>
  <c r="P141" i="1"/>
  <c r="M142" i="1"/>
  <c r="P142" i="1"/>
  <c r="M143" i="1"/>
  <c r="P143" i="1"/>
  <c r="M144" i="1"/>
  <c r="P144" i="1"/>
  <c r="M145" i="1"/>
  <c r="P145" i="1"/>
  <c r="M146" i="1"/>
  <c r="P146" i="1"/>
  <c r="M147" i="1"/>
  <c r="P147" i="1"/>
  <c r="M148" i="1"/>
  <c r="P148" i="1"/>
  <c r="M149" i="1"/>
  <c r="P149" i="1"/>
  <c r="M150" i="1"/>
  <c r="P150" i="1"/>
  <c r="M151" i="1"/>
  <c r="P151" i="1"/>
  <c r="M152" i="1"/>
  <c r="P152" i="1"/>
  <c r="M153" i="1"/>
  <c r="P153" i="1"/>
  <c r="M154" i="1"/>
  <c r="P154" i="1"/>
  <c r="M155" i="1"/>
  <c r="P155" i="1"/>
  <c r="M156" i="1"/>
  <c r="P156" i="1"/>
  <c r="M157" i="1"/>
  <c r="P157" i="1"/>
  <c r="M158" i="1"/>
  <c r="P158" i="1"/>
  <c r="M159" i="1"/>
  <c r="P159" i="1"/>
  <c r="M160" i="1"/>
  <c r="P160" i="1"/>
  <c r="M161" i="1"/>
  <c r="P161" i="1"/>
  <c r="M162" i="1"/>
  <c r="P162" i="1"/>
  <c r="M163" i="1"/>
  <c r="P163" i="1"/>
  <c r="M164" i="1"/>
  <c r="P164" i="1"/>
  <c r="M165" i="1"/>
  <c r="P165" i="1"/>
  <c r="M166" i="1"/>
  <c r="P166" i="1"/>
  <c r="M167" i="1"/>
  <c r="P167" i="1"/>
  <c r="M168" i="1"/>
  <c r="P168" i="1"/>
  <c r="M169" i="1"/>
  <c r="P169" i="1"/>
  <c r="M170" i="1"/>
  <c r="P170" i="1"/>
  <c r="M171" i="1"/>
  <c r="P171" i="1"/>
  <c r="M172" i="1"/>
  <c r="P172" i="1"/>
  <c r="M173" i="1"/>
  <c r="P173" i="1"/>
  <c r="M174" i="1"/>
  <c r="P174" i="1"/>
  <c r="M175" i="1"/>
  <c r="P175" i="1"/>
  <c r="M176" i="1"/>
  <c r="P176" i="1"/>
  <c r="M177" i="1"/>
  <c r="P177" i="1"/>
  <c r="M178" i="1"/>
  <c r="P178" i="1"/>
  <c r="M179" i="1"/>
  <c r="P179" i="1"/>
  <c r="M180" i="1"/>
  <c r="P180" i="1"/>
  <c r="M181" i="1"/>
  <c r="P181" i="1"/>
  <c r="M182" i="1"/>
  <c r="P182" i="1"/>
  <c r="M183" i="1"/>
  <c r="P183" i="1"/>
  <c r="M184" i="1"/>
  <c r="P184" i="1"/>
  <c r="M185" i="1"/>
  <c r="P185" i="1"/>
  <c r="M186" i="1"/>
  <c r="P186" i="1"/>
  <c r="M187" i="1"/>
  <c r="P187" i="1"/>
  <c r="M188" i="1"/>
  <c r="P188" i="1"/>
  <c r="M189" i="1"/>
  <c r="P189" i="1"/>
  <c r="M190" i="1"/>
  <c r="P190" i="1"/>
  <c r="M191" i="1"/>
  <c r="P191" i="1"/>
  <c r="M192" i="1"/>
  <c r="P192" i="1"/>
  <c r="M193" i="1"/>
  <c r="P193" i="1"/>
  <c r="M194" i="1"/>
  <c r="P194" i="1"/>
  <c r="M195" i="1"/>
  <c r="P195" i="1"/>
  <c r="M196" i="1"/>
  <c r="P196" i="1"/>
  <c r="M197" i="1"/>
  <c r="P197" i="1"/>
  <c r="M198" i="1"/>
  <c r="P198" i="1"/>
  <c r="M199" i="1"/>
  <c r="P199" i="1"/>
  <c r="M200" i="1"/>
  <c r="P200" i="1"/>
  <c r="M201" i="1"/>
  <c r="P201" i="1"/>
  <c r="M202" i="1"/>
  <c r="P202" i="1"/>
  <c r="M203" i="1"/>
  <c r="P203" i="1"/>
  <c r="M204" i="1"/>
  <c r="P204" i="1"/>
  <c r="M205" i="1"/>
  <c r="P205" i="1"/>
  <c r="M206" i="1"/>
  <c r="P206" i="1"/>
  <c r="M207" i="1"/>
  <c r="P207" i="1"/>
  <c r="M208" i="1"/>
  <c r="P208" i="1"/>
  <c r="M209" i="1"/>
  <c r="P209" i="1"/>
  <c r="M210" i="1"/>
  <c r="P210" i="1"/>
  <c r="M211" i="1"/>
  <c r="P211" i="1"/>
  <c r="M212" i="1"/>
  <c r="P212" i="1"/>
  <c r="M213" i="1"/>
  <c r="P213" i="1"/>
  <c r="M214" i="1"/>
  <c r="P214" i="1"/>
  <c r="M215" i="1"/>
  <c r="P215" i="1"/>
  <c r="M216" i="1"/>
  <c r="P216" i="1"/>
  <c r="M217" i="1"/>
  <c r="P217" i="1"/>
  <c r="M218" i="1"/>
  <c r="P218" i="1"/>
  <c r="M219" i="1"/>
  <c r="P219" i="1"/>
  <c r="M220" i="1"/>
  <c r="P220" i="1"/>
  <c r="M221" i="1"/>
  <c r="P221" i="1"/>
  <c r="M222" i="1"/>
  <c r="P222" i="1"/>
  <c r="M223" i="1"/>
  <c r="P223" i="1"/>
  <c r="M224" i="1"/>
  <c r="P224" i="1"/>
  <c r="M225" i="1"/>
  <c r="P225" i="1"/>
  <c r="M226" i="1"/>
  <c r="P226" i="1"/>
  <c r="M227" i="1"/>
  <c r="P227" i="1"/>
  <c r="M228" i="1"/>
  <c r="P228" i="1"/>
  <c r="M229" i="1"/>
  <c r="P229" i="1"/>
  <c r="M230" i="1"/>
  <c r="P230" i="1"/>
  <c r="M231" i="1"/>
  <c r="P231" i="1"/>
  <c r="M232" i="1"/>
  <c r="P232" i="1"/>
  <c r="M233" i="1"/>
  <c r="P233" i="1"/>
  <c r="M234" i="1"/>
  <c r="P234" i="1"/>
  <c r="M235" i="1"/>
  <c r="P235" i="1"/>
  <c r="M236" i="1"/>
  <c r="P236" i="1"/>
  <c r="M237" i="1"/>
  <c r="P237" i="1"/>
  <c r="M238" i="1"/>
  <c r="P238" i="1"/>
  <c r="M239" i="1"/>
  <c r="P239" i="1"/>
  <c r="M240" i="1"/>
  <c r="P240" i="1"/>
  <c r="M241" i="1"/>
  <c r="P241" i="1"/>
  <c r="M242" i="1"/>
  <c r="P242" i="1"/>
  <c r="M243" i="1"/>
  <c r="P243" i="1"/>
  <c r="M244" i="1"/>
  <c r="P244" i="1"/>
  <c r="M245" i="1"/>
  <c r="P245" i="1"/>
  <c r="M246" i="1"/>
  <c r="P246" i="1"/>
  <c r="M247" i="1"/>
  <c r="P247" i="1"/>
  <c r="M248" i="1"/>
  <c r="P248" i="1"/>
  <c r="M249" i="1"/>
  <c r="P249" i="1"/>
  <c r="M250" i="1"/>
  <c r="P250" i="1"/>
  <c r="M251" i="1"/>
  <c r="P251" i="1"/>
  <c r="M252" i="1"/>
  <c r="P252" i="1"/>
  <c r="M253" i="1"/>
  <c r="P253" i="1"/>
  <c r="M254" i="1"/>
  <c r="P254" i="1"/>
  <c r="M255" i="1"/>
  <c r="P255" i="1"/>
  <c r="M256" i="1"/>
  <c r="P256" i="1"/>
  <c r="M257" i="1"/>
  <c r="P257" i="1"/>
  <c r="M258" i="1"/>
  <c r="P258" i="1"/>
  <c r="M259" i="1"/>
  <c r="P259" i="1"/>
  <c r="M260" i="1"/>
  <c r="P260" i="1"/>
  <c r="M261" i="1"/>
  <c r="P261" i="1"/>
  <c r="M262" i="1"/>
  <c r="P262" i="1"/>
  <c r="M263" i="1"/>
  <c r="P263" i="1"/>
  <c r="M264" i="1"/>
  <c r="P264" i="1"/>
  <c r="M265" i="1"/>
  <c r="P265" i="1"/>
  <c r="M266" i="1"/>
  <c r="P266" i="1"/>
  <c r="M267" i="1"/>
  <c r="P267" i="1"/>
  <c r="M268" i="1"/>
  <c r="P268" i="1"/>
  <c r="M269" i="1"/>
  <c r="P269" i="1"/>
  <c r="M270" i="1"/>
  <c r="P270" i="1"/>
  <c r="M271" i="1"/>
  <c r="P271" i="1"/>
  <c r="M272" i="1"/>
  <c r="P272" i="1"/>
  <c r="M273" i="1"/>
  <c r="P273" i="1"/>
  <c r="M274" i="1"/>
  <c r="P274" i="1"/>
  <c r="M275" i="1"/>
  <c r="P275" i="1"/>
  <c r="M276" i="1"/>
  <c r="P276" i="1"/>
  <c r="M277" i="1"/>
  <c r="P277" i="1"/>
  <c r="M278" i="1"/>
  <c r="P278" i="1"/>
  <c r="M279" i="1"/>
  <c r="P279" i="1"/>
  <c r="M280" i="1"/>
  <c r="P280" i="1"/>
  <c r="M281" i="1"/>
  <c r="P281" i="1"/>
  <c r="M282" i="1"/>
  <c r="P282" i="1"/>
  <c r="M283" i="1"/>
  <c r="P283" i="1"/>
  <c r="M284" i="1"/>
  <c r="P284" i="1"/>
  <c r="M285" i="1"/>
  <c r="P285" i="1"/>
  <c r="M286" i="1"/>
  <c r="P286" i="1"/>
  <c r="M287" i="1"/>
  <c r="P287" i="1"/>
  <c r="M288" i="1"/>
  <c r="P288" i="1"/>
  <c r="M289" i="1"/>
  <c r="P289" i="1"/>
  <c r="M290" i="1"/>
  <c r="P290" i="1"/>
  <c r="M291" i="1"/>
  <c r="P291" i="1"/>
  <c r="M292" i="1"/>
  <c r="P292" i="1"/>
  <c r="M293" i="1"/>
  <c r="P293" i="1"/>
  <c r="M294" i="1"/>
  <c r="P294" i="1"/>
  <c r="M295" i="1"/>
  <c r="P295" i="1"/>
  <c r="M296" i="1"/>
  <c r="P296" i="1"/>
  <c r="M297" i="1"/>
  <c r="P297" i="1"/>
  <c r="M298" i="1"/>
  <c r="P298" i="1"/>
  <c r="M299" i="1"/>
  <c r="P299" i="1"/>
  <c r="M300" i="1"/>
  <c r="P300" i="1"/>
  <c r="M301" i="1"/>
  <c r="P301" i="1"/>
  <c r="M302" i="1"/>
  <c r="P302" i="1"/>
  <c r="M303" i="1"/>
  <c r="P303" i="1"/>
  <c r="M304" i="1"/>
  <c r="P304" i="1"/>
  <c r="M305" i="1"/>
  <c r="P305" i="1"/>
  <c r="M306" i="1"/>
  <c r="P306" i="1"/>
  <c r="M307" i="1"/>
  <c r="P307" i="1"/>
  <c r="M308" i="1"/>
  <c r="P308" i="1"/>
  <c r="M309" i="1"/>
  <c r="P309" i="1"/>
  <c r="M310" i="1"/>
  <c r="P310" i="1"/>
  <c r="M311" i="1"/>
  <c r="P311" i="1"/>
  <c r="M312" i="1"/>
  <c r="P312" i="1"/>
  <c r="M313" i="1"/>
  <c r="P313" i="1"/>
  <c r="M314" i="1"/>
  <c r="P314" i="1"/>
  <c r="M315" i="1"/>
  <c r="P315" i="1"/>
  <c r="M316" i="1"/>
  <c r="P316" i="1"/>
  <c r="M317" i="1"/>
  <c r="P317" i="1"/>
  <c r="M318" i="1"/>
  <c r="P318" i="1"/>
  <c r="M319" i="1"/>
  <c r="P319" i="1"/>
  <c r="M320" i="1"/>
  <c r="P320" i="1"/>
  <c r="M321" i="1"/>
  <c r="P321" i="1"/>
  <c r="M322" i="1"/>
  <c r="P322" i="1"/>
  <c r="M323" i="1"/>
  <c r="P323" i="1"/>
  <c r="M324" i="1"/>
  <c r="P324" i="1"/>
  <c r="M325" i="1"/>
  <c r="P325" i="1"/>
  <c r="M326" i="1"/>
  <c r="P326" i="1"/>
  <c r="M327" i="1"/>
  <c r="P327" i="1"/>
  <c r="M328" i="1"/>
  <c r="P328" i="1"/>
  <c r="M329" i="1"/>
  <c r="P329" i="1"/>
  <c r="M330" i="1"/>
  <c r="P330" i="1"/>
  <c r="M331" i="1"/>
  <c r="P331" i="1"/>
  <c r="M332" i="1"/>
  <c r="P332" i="1"/>
  <c r="M333" i="1"/>
  <c r="P333" i="1"/>
  <c r="M334" i="1"/>
  <c r="P334" i="1"/>
  <c r="M335" i="1"/>
  <c r="P335" i="1"/>
  <c r="M336" i="1"/>
  <c r="P336" i="1"/>
  <c r="M337" i="1"/>
  <c r="P337" i="1"/>
  <c r="M338" i="1"/>
  <c r="P338" i="1"/>
  <c r="M339" i="1"/>
  <c r="P339" i="1"/>
  <c r="M340" i="1"/>
  <c r="P340" i="1"/>
  <c r="M341" i="1"/>
  <c r="P341" i="1"/>
  <c r="M342" i="1"/>
  <c r="P342" i="1"/>
  <c r="M343" i="1"/>
  <c r="P343" i="1"/>
  <c r="M344" i="1"/>
  <c r="P344" i="1"/>
  <c r="M345" i="1"/>
  <c r="P345" i="1"/>
  <c r="M346" i="1"/>
  <c r="P346" i="1"/>
  <c r="M347" i="1"/>
  <c r="P347" i="1"/>
  <c r="M348" i="1"/>
  <c r="P348" i="1"/>
  <c r="M349" i="1"/>
  <c r="P349" i="1"/>
  <c r="M350" i="1"/>
  <c r="P350" i="1"/>
  <c r="M351" i="1"/>
  <c r="P351" i="1"/>
  <c r="M352" i="1"/>
  <c r="P352" i="1"/>
  <c r="M353" i="1"/>
  <c r="P353" i="1"/>
  <c r="M354" i="1"/>
  <c r="P354" i="1"/>
  <c r="M355" i="1"/>
  <c r="P355" i="1"/>
  <c r="M356" i="1"/>
  <c r="P356" i="1"/>
  <c r="M357" i="1"/>
  <c r="P357" i="1"/>
  <c r="M358" i="1"/>
  <c r="P358" i="1"/>
  <c r="M359" i="1"/>
  <c r="P359" i="1"/>
  <c r="M360" i="1"/>
  <c r="P360" i="1"/>
  <c r="M361" i="1"/>
  <c r="P361" i="1"/>
  <c r="M362" i="1"/>
  <c r="P362" i="1"/>
  <c r="M363" i="1"/>
  <c r="P363" i="1"/>
  <c r="M364" i="1"/>
  <c r="P364" i="1"/>
  <c r="M365" i="1"/>
  <c r="P365" i="1"/>
  <c r="M366" i="1"/>
  <c r="P366" i="1"/>
  <c r="M367" i="1"/>
  <c r="P367" i="1"/>
  <c r="M368" i="1"/>
  <c r="P368" i="1"/>
  <c r="M369" i="1"/>
  <c r="P369" i="1"/>
  <c r="M370" i="1"/>
  <c r="P370" i="1"/>
  <c r="M371" i="1"/>
  <c r="P371" i="1"/>
  <c r="M372" i="1"/>
  <c r="P372" i="1"/>
  <c r="M373" i="1"/>
  <c r="P373" i="1"/>
  <c r="M374" i="1"/>
  <c r="P374" i="1"/>
  <c r="M375" i="1"/>
  <c r="P375" i="1"/>
  <c r="M376" i="1"/>
  <c r="P376" i="1"/>
  <c r="M377" i="1"/>
  <c r="P377" i="1"/>
  <c r="M378" i="1"/>
  <c r="P378" i="1"/>
  <c r="M379" i="1"/>
  <c r="P379" i="1"/>
  <c r="M380" i="1"/>
  <c r="P380" i="1"/>
  <c r="M381" i="1"/>
  <c r="P381" i="1"/>
  <c r="M382" i="1"/>
  <c r="P382" i="1"/>
  <c r="M383" i="1"/>
  <c r="P383" i="1"/>
  <c r="M384" i="1"/>
  <c r="P384" i="1"/>
  <c r="M385" i="1"/>
  <c r="P385" i="1"/>
  <c r="M386" i="1"/>
  <c r="P386" i="1"/>
  <c r="M387" i="1"/>
  <c r="P387" i="1"/>
  <c r="M388" i="1"/>
  <c r="P388" i="1"/>
  <c r="M389" i="1"/>
  <c r="P389" i="1"/>
  <c r="M390" i="1"/>
  <c r="P390" i="1"/>
  <c r="M391" i="1"/>
  <c r="P391" i="1"/>
  <c r="M392" i="1"/>
  <c r="P392" i="1"/>
  <c r="M393" i="1"/>
  <c r="P393" i="1"/>
  <c r="M394" i="1"/>
  <c r="P394" i="1"/>
  <c r="M395" i="1"/>
  <c r="P395" i="1"/>
  <c r="M396" i="1"/>
  <c r="P396" i="1"/>
  <c r="M397" i="1"/>
  <c r="P397" i="1"/>
  <c r="M398" i="1"/>
  <c r="P398" i="1"/>
  <c r="M399" i="1"/>
  <c r="P399" i="1"/>
  <c r="M400" i="1"/>
  <c r="P400" i="1"/>
  <c r="M401" i="1"/>
  <c r="P401" i="1"/>
  <c r="M402" i="1"/>
  <c r="P402" i="1"/>
  <c r="M403" i="1"/>
  <c r="P403" i="1"/>
  <c r="M404" i="1"/>
  <c r="P404" i="1"/>
  <c r="M405" i="1"/>
  <c r="P405" i="1"/>
  <c r="M406" i="1"/>
  <c r="P406" i="1"/>
  <c r="M407" i="1"/>
  <c r="P407" i="1"/>
  <c r="M408" i="1"/>
  <c r="P408" i="1"/>
  <c r="M409" i="1"/>
  <c r="P409" i="1"/>
  <c r="M410" i="1"/>
  <c r="P410" i="1"/>
  <c r="M411" i="1"/>
  <c r="P411" i="1"/>
  <c r="M412" i="1"/>
  <c r="P412" i="1"/>
  <c r="M413" i="1"/>
  <c r="P413" i="1"/>
  <c r="M414" i="1"/>
  <c r="P414" i="1"/>
  <c r="M415" i="1"/>
  <c r="P415" i="1"/>
  <c r="M416" i="1"/>
  <c r="P416" i="1"/>
  <c r="M417" i="1"/>
  <c r="P417" i="1"/>
  <c r="M418" i="1"/>
  <c r="P418" i="1"/>
  <c r="M419" i="1"/>
  <c r="N419" i="1"/>
  <c r="O419" i="1"/>
  <c r="P419" i="1"/>
  <c r="M420" i="1"/>
  <c r="N420" i="1"/>
  <c r="O420" i="1"/>
  <c r="P420" i="1"/>
  <c r="M421" i="1"/>
  <c r="N421" i="1"/>
  <c r="O421" i="1"/>
  <c r="P421" i="1"/>
  <c r="M422" i="1"/>
  <c r="N422" i="1"/>
  <c r="O422" i="1"/>
  <c r="P422" i="1"/>
  <c r="M423" i="1"/>
  <c r="N423" i="1"/>
  <c r="O423" i="1"/>
  <c r="P423" i="1"/>
  <c r="M424" i="1"/>
  <c r="N424" i="1"/>
  <c r="O424" i="1"/>
  <c r="P424" i="1"/>
  <c r="M425" i="1"/>
  <c r="N425" i="1"/>
  <c r="O425" i="1"/>
  <c r="P425" i="1"/>
  <c r="M426" i="1"/>
  <c r="N426" i="1"/>
  <c r="O426" i="1"/>
  <c r="P426" i="1"/>
  <c r="M427" i="1"/>
  <c r="N427" i="1"/>
  <c r="O427" i="1"/>
  <c r="P427" i="1"/>
  <c r="M428" i="1"/>
  <c r="N428" i="1"/>
  <c r="O428" i="1"/>
  <c r="P428" i="1"/>
  <c r="M429" i="1"/>
  <c r="N429" i="1"/>
  <c r="O429" i="1"/>
  <c r="P429" i="1"/>
  <c r="M430" i="1"/>
  <c r="N430" i="1"/>
  <c r="O430" i="1"/>
  <c r="P430" i="1"/>
  <c r="M431" i="1"/>
  <c r="N431" i="1"/>
  <c r="O431" i="1"/>
  <c r="P431" i="1"/>
  <c r="M432" i="1"/>
  <c r="N432" i="1"/>
  <c r="O432" i="1"/>
  <c r="P432" i="1"/>
  <c r="M433" i="1"/>
  <c r="N433" i="1"/>
  <c r="O433" i="1"/>
  <c r="P433" i="1"/>
  <c r="M434" i="1"/>
  <c r="N434" i="1"/>
  <c r="O434" i="1"/>
  <c r="P434" i="1"/>
  <c r="M435" i="1"/>
  <c r="N435" i="1"/>
  <c r="O435" i="1"/>
  <c r="P435" i="1"/>
  <c r="M436" i="1"/>
  <c r="N436" i="1"/>
  <c r="O436" i="1"/>
  <c r="P436" i="1"/>
  <c r="M437" i="1"/>
  <c r="N437" i="1"/>
  <c r="O437" i="1"/>
  <c r="P437" i="1"/>
  <c r="M438" i="1"/>
  <c r="N438" i="1"/>
  <c r="O438" i="1"/>
  <c r="P438" i="1"/>
  <c r="M439" i="1"/>
  <c r="N439" i="1"/>
  <c r="O439" i="1"/>
  <c r="P439" i="1"/>
  <c r="M440" i="1"/>
  <c r="N440" i="1"/>
  <c r="O440" i="1"/>
  <c r="P440" i="1"/>
  <c r="M441" i="1"/>
  <c r="N441" i="1"/>
  <c r="O441" i="1"/>
  <c r="P441" i="1"/>
  <c r="M442" i="1"/>
  <c r="N442" i="1"/>
  <c r="O442" i="1"/>
  <c r="P442" i="1"/>
  <c r="M443" i="1"/>
  <c r="N443" i="1"/>
  <c r="O443" i="1"/>
  <c r="P443" i="1"/>
  <c r="M444" i="1"/>
  <c r="N444" i="1"/>
  <c r="O444" i="1"/>
  <c r="P444" i="1"/>
  <c r="M445" i="1"/>
  <c r="N445" i="1"/>
  <c r="O445" i="1"/>
  <c r="P445" i="1"/>
  <c r="M446" i="1"/>
  <c r="N446" i="1"/>
  <c r="O446" i="1"/>
  <c r="P446" i="1"/>
  <c r="M447" i="1"/>
  <c r="N447" i="1"/>
  <c r="O447" i="1"/>
  <c r="P447" i="1"/>
  <c r="M448" i="1"/>
  <c r="N448" i="1"/>
  <c r="O448" i="1"/>
  <c r="P448" i="1"/>
  <c r="M449" i="1"/>
  <c r="N449" i="1"/>
  <c r="O449" i="1"/>
  <c r="P449" i="1"/>
  <c r="M450" i="1"/>
  <c r="N450" i="1"/>
  <c r="O450" i="1"/>
  <c r="P450" i="1"/>
  <c r="M451" i="1"/>
  <c r="N451" i="1"/>
  <c r="O451" i="1"/>
  <c r="P451" i="1"/>
  <c r="M452" i="1"/>
  <c r="N452" i="1"/>
  <c r="O452" i="1"/>
  <c r="P452" i="1"/>
  <c r="M453" i="1"/>
  <c r="N453" i="1"/>
  <c r="O453" i="1"/>
  <c r="P453" i="1"/>
  <c r="M454" i="1"/>
  <c r="N454" i="1"/>
  <c r="O454" i="1"/>
  <c r="P454" i="1"/>
  <c r="M455" i="1"/>
  <c r="N455" i="1"/>
  <c r="O455" i="1"/>
  <c r="P455" i="1"/>
  <c r="M456" i="1"/>
  <c r="N456" i="1"/>
  <c r="O456" i="1"/>
  <c r="P456" i="1"/>
  <c r="M457" i="1"/>
  <c r="N457" i="1"/>
  <c r="O457" i="1"/>
  <c r="P457" i="1"/>
  <c r="M458" i="1"/>
  <c r="N458" i="1"/>
  <c r="O458" i="1"/>
  <c r="P458" i="1"/>
  <c r="M459" i="1"/>
  <c r="N459" i="1"/>
  <c r="O459" i="1"/>
  <c r="P459" i="1"/>
  <c r="M460" i="1"/>
  <c r="N460" i="1"/>
  <c r="O460" i="1"/>
  <c r="P460" i="1"/>
  <c r="M461" i="1"/>
  <c r="N461" i="1"/>
  <c r="O461" i="1"/>
  <c r="P461" i="1"/>
  <c r="M462" i="1"/>
  <c r="N462" i="1"/>
  <c r="O462" i="1"/>
  <c r="P462" i="1"/>
  <c r="M463" i="1"/>
  <c r="N463" i="1"/>
  <c r="O463" i="1"/>
  <c r="P463" i="1"/>
  <c r="M464" i="1"/>
  <c r="N464" i="1"/>
  <c r="O464" i="1"/>
  <c r="P464" i="1"/>
  <c r="M465" i="1"/>
  <c r="N465" i="1"/>
  <c r="O465" i="1"/>
  <c r="P465" i="1"/>
  <c r="M466" i="1"/>
  <c r="N466" i="1"/>
  <c r="O466" i="1"/>
  <c r="P466" i="1"/>
  <c r="M467" i="1"/>
  <c r="N467" i="1"/>
  <c r="O467" i="1"/>
  <c r="P467" i="1"/>
  <c r="M468" i="1"/>
  <c r="N468" i="1"/>
  <c r="O468" i="1"/>
  <c r="P468" i="1"/>
  <c r="M469" i="1"/>
  <c r="N469" i="1"/>
  <c r="O469" i="1"/>
  <c r="P469" i="1"/>
  <c r="M470" i="1"/>
  <c r="N470" i="1"/>
  <c r="O470" i="1"/>
  <c r="P470" i="1"/>
  <c r="M471" i="1"/>
  <c r="N471" i="1"/>
  <c r="O471" i="1"/>
  <c r="P471" i="1"/>
  <c r="M472" i="1"/>
  <c r="N472" i="1"/>
  <c r="O472" i="1"/>
  <c r="P472" i="1"/>
  <c r="M473" i="1"/>
  <c r="N473" i="1"/>
  <c r="O473" i="1"/>
  <c r="P473" i="1"/>
  <c r="M474" i="1"/>
  <c r="N474" i="1"/>
  <c r="O474" i="1"/>
  <c r="P474" i="1"/>
  <c r="M475" i="1"/>
  <c r="N475" i="1"/>
  <c r="O475" i="1"/>
  <c r="P475" i="1"/>
  <c r="M476" i="1"/>
  <c r="N476" i="1"/>
  <c r="O476" i="1"/>
  <c r="P476" i="1"/>
  <c r="M477" i="1"/>
  <c r="N477" i="1"/>
  <c r="O477" i="1"/>
  <c r="P477" i="1"/>
  <c r="M478" i="1"/>
  <c r="N478" i="1"/>
  <c r="O478" i="1"/>
  <c r="P478" i="1"/>
  <c r="M479" i="1"/>
  <c r="N479" i="1"/>
  <c r="O479" i="1"/>
  <c r="P479" i="1"/>
  <c r="M480" i="1"/>
  <c r="N480" i="1"/>
  <c r="O480" i="1"/>
  <c r="P480" i="1"/>
  <c r="M481" i="1"/>
  <c r="N481" i="1"/>
  <c r="O481" i="1"/>
  <c r="P481" i="1"/>
  <c r="M482" i="1"/>
  <c r="N482" i="1"/>
  <c r="O482" i="1"/>
  <c r="P482" i="1"/>
  <c r="M483" i="1"/>
  <c r="N483" i="1"/>
  <c r="O483" i="1"/>
  <c r="P483" i="1"/>
  <c r="M484" i="1"/>
  <c r="N484" i="1"/>
  <c r="O484" i="1"/>
  <c r="P484" i="1"/>
  <c r="M485" i="1"/>
  <c r="N485" i="1"/>
  <c r="O485" i="1"/>
  <c r="P485" i="1"/>
  <c r="M486" i="1"/>
  <c r="N486" i="1"/>
  <c r="O486" i="1"/>
  <c r="P486" i="1"/>
  <c r="M487" i="1"/>
  <c r="N487" i="1"/>
  <c r="O487" i="1"/>
  <c r="P487" i="1"/>
  <c r="M488" i="1"/>
  <c r="N488" i="1"/>
  <c r="O488" i="1"/>
  <c r="P488" i="1"/>
  <c r="M489" i="1"/>
  <c r="N489" i="1"/>
  <c r="O489" i="1"/>
  <c r="P489" i="1"/>
  <c r="M490" i="1"/>
  <c r="N490" i="1"/>
  <c r="O490" i="1"/>
  <c r="P490" i="1"/>
  <c r="M491" i="1"/>
  <c r="N491" i="1"/>
  <c r="O491" i="1"/>
  <c r="P491" i="1"/>
  <c r="M492" i="1"/>
  <c r="N492" i="1"/>
  <c r="O492" i="1"/>
  <c r="P492" i="1"/>
  <c r="M493" i="1"/>
  <c r="N493" i="1"/>
  <c r="O493" i="1"/>
  <c r="P493" i="1"/>
  <c r="M494" i="1"/>
  <c r="N494" i="1"/>
  <c r="O494" i="1"/>
  <c r="P494" i="1"/>
  <c r="M495" i="1"/>
  <c r="N495" i="1"/>
  <c r="O495" i="1"/>
  <c r="P495" i="1"/>
  <c r="M496" i="1"/>
  <c r="N496" i="1"/>
  <c r="O496" i="1"/>
  <c r="P496" i="1"/>
  <c r="M497" i="1"/>
  <c r="N497" i="1"/>
  <c r="O497" i="1"/>
  <c r="P497" i="1"/>
  <c r="M498" i="1"/>
  <c r="N498" i="1"/>
  <c r="O498" i="1"/>
  <c r="P498" i="1"/>
  <c r="M499" i="1"/>
  <c r="N499" i="1"/>
  <c r="O499" i="1"/>
  <c r="P499" i="1"/>
  <c r="M500" i="1"/>
  <c r="N500" i="1"/>
  <c r="O500" i="1"/>
  <c r="P500" i="1"/>
  <c r="M501" i="1"/>
  <c r="N501" i="1"/>
  <c r="O501" i="1"/>
  <c r="P501" i="1"/>
  <c r="M502" i="1"/>
  <c r="N502" i="1"/>
  <c r="O502" i="1"/>
  <c r="P502" i="1"/>
  <c r="M503" i="1"/>
  <c r="N503" i="1"/>
  <c r="O503" i="1"/>
  <c r="P503" i="1"/>
  <c r="M504" i="1"/>
  <c r="N504" i="1"/>
  <c r="O504" i="1"/>
  <c r="P504" i="1"/>
  <c r="M505" i="1"/>
  <c r="N505" i="1"/>
  <c r="O505" i="1"/>
  <c r="P505" i="1"/>
  <c r="M506" i="1"/>
  <c r="N506" i="1"/>
  <c r="O506" i="1"/>
  <c r="P506" i="1"/>
  <c r="M507" i="1"/>
  <c r="N507" i="1"/>
  <c r="O507" i="1"/>
  <c r="P507" i="1"/>
  <c r="M508" i="1"/>
  <c r="N508" i="1"/>
  <c r="O508" i="1"/>
  <c r="P508" i="1"/>
  <c r="M509" i="1"/>
  <c r="N509" i="1"/>
  <c r="O509" i="1"/>
  <c r="P509" i="1"/>
  <c r="M510" i="1"/>
  <c r="N510" i="1"/>
  <c r="O510" i="1"/>
  <c r="P510" i="1"/>
  <c r="M511" i="1"/>
  <c r="N511" i="1"/>
  <c r="O511" i="1"/>
  <c r="P511" i="1"/>
  <c r="M512" i="1"/>
  <c r="N512" i="1"/>
  <c r="O512" i="1"/>
  <c r="P512" i="1"/>
  <c r="M513" i="1"/>
  <c r="N513" i="1"/>
  <c r="O513" i="1"/>
  <c r="P513" i="1"/>
  <c r="M514" i="1"/>
  <c r="N514" i="1"/>
  <c r="O514" i="1"/>
  <c r="P514" i="1"/>
  <c r="M515" i="1"/>
  <c r="N515" i="1"/>
  <c r="O515" i="1"/>
  <c r="P515" i="1"/>
  <c r="M516" i="1"/>
  <c r="N516" i="1"/>
  <c r="O516" i="1"/>
  <c r="P516" i="1"/>
  <c r="M517" i="1"/>
  <c r="N517" i="1"/>
  <c r="O517" i="1"/>
  <c r="P517" i="1"/>
  <c r="M518" i="1"/>
  <c r="N518" i="1"/>
  <c r="O518" i="1"/>
  <c r="P518" i="1"/>
  <c r="M519" i="1"/>
  <c r="N519" i="1"/>
  <c r="O519" i="1"/>
  <c r="P519" i="1"/>
  <c r="M520" i="1"/>
  <c r="N520" i="1"/>
  <c r="O520" i="1"/>
  <c r="P520" i="1"/>
  <c r="M521" i="1"/>
  <c r="N521" i="1"/>
  <c r="O521" i="1"/>
  <c r="P521" i="1"/>
  <c r="M522" i="1"/>
  <c r="N522" i="1"/>
  <c r="O522" i="1"/>
  <c r="P522" i="1"/>
  <c r="M523" i="1"/>
  <c r="N523" i="1"/>
  <c r="O523" i="1"/>
  <c r="P523" i="1"/>
  <c r="M524" i="1"/>
  <c r="N524" i="1"/>
  <c r="O524" i="1"/>
  <c r="P524" i="1"/>
  <c r="M525" i="1"/>
  <c r="N525" i="1"/>
  <c r="O525" i="1"/>
  <c r="P525" i="1"/>
  <c r="M526" i="1"/>
  <c r="N526" i="1"/>
  <c r="O526" i="1"/>
  <c r="P526" i="1"/>
  <c r="M527" i="1"/>
  <c r="N527" i="1"/>
  <c r="O527" i="1"/>
  <c r="P527" i="1"/>
  <c r="M528" i="1"/>
  <c r="N528" i="1"/>
  <c r="O528" i="1"/>
  <c r="P528" i="1"/>
  <c r="M529" i="1"/>
  <c r="N529" i="1"/>
  <c r="O529" i="1"/>
  <c r="P529" i="1"/>
  <c r="M530" i="1"/>
  <c r="N530" i="1"/>
  <c r="O530" i="1"/>
  <c r="P530" i="1"/>
  <c r="M531" i="1"/>
  <c r="N531" i="1"/>
  <c r="O531" i="1"/>
  <c r="P531" i="1"/>
  <c r="M532" i="1"/>
  <c r="N532" i="1"/>
  <c r="O532" i="1"/>
  <c r="P532" i="1"/>
  <c r="M533" i="1"/>
  <c r="N533" i="1"/>
  <c r="O533" i="1"/>
  <c r="P533" i="1"/>
  <c r="M534" i="1"/>
  <c r="N534" i="1"/>
  <c r="O534" i="1"/>
  <c r="P534" i="1"/>
  <c r="M535" i="1"/>
  <c r="N535" i="1"/>
  <c r="O535" i="1"/>
  <c r="P535" i="1"/>
  <c r="M536" i="1"/>
  <c r="N536" i="1"/>
  <c r="O536" i="1"/>
  <c r="P536" i="1"/>
  <c r="M537" i="1"/>
  <c r="N537" i="1"/>
  <c r="O537" i="1"/>
  <c r="P537" i="1"/>
  <c r="M538" i="1"/>
  <c r="N538" i="1"/>
  <c r="O538" i="1"/>
  <c r="P538" i="1"/>
  <c r="M539" i="1"/>
  <c r="N539" i="1"/>
  <c r="O539" i="1"/>
  <c r="P539" i="1"/>
  <c r="M540" i="1"/>
  <c r="N540" i="1"/>
  <c r="O540" i="1"/>
  <c r="P540" i="1"/>
  <c r="M541" i="1"/>
  <c r="N541" i="1"/>
  <c r="O541" i="1"/>
  <c r="P541" i="1"/>
  <c r="M542" i="1"/>
  <c r="N542" i="1"/>
  <c r="O542" i="1"/>
  <c r="P542" i="1"/>
  <c r="M543" i="1"/>
  <c r="N543" i="1"/>
  <c r="O543" i="1"/>
  <c r="P543" i="1"/>
  <c r="M544" i="1"/>
  <c r="N544" i="1"/>
  <c r="O544" i="1"/>
  <c r="P544" i="1"/>
  <c r="M545" i="1"/>
  <c r="N545" i="1"/>
  <c r="O545" i="1"/>
  <c r="P545" i="1"/>
  <c r="M546" i="1"/>
  <c r="N546" i="1"/>
  <c r="O546" i="1"/>
  <c r="P546" i="1"/>
  <c r="M547" i="1"/>
  <c r="N547" i="1"/>
  <c r="O547" i="1"/>
  <c r="P547" i="1"/>
  <c r="M548" i="1"/>
  <c r="N548" i="1"/>
  <c r="O548" i="1"/>
  <c r="P548" i="1"/>
  <c r="M549" i="1"/>
  <c r="N549" i="1"/>
  <c r="O549" i="1"/>
  <c r="P549" i="1"/>
  <c r="M550" i="1"/>
  <c r="N550" i="1"/>
  <c r="O550" i="1"/>
  <c r="P550" i="1"/>
  <c r="M551" i="1"/>
  <c r="N551" i="1"/>
  <c r="O551" i="1"/>
  <c r="P551" i="1"/>
  <c r="M552" i="1"/>
  <c r="N552" i="1"/>
  <c r="O552" i="1"/>
  <c r="P552" i="1"/>
  <c r="M553" i="1"/>
  <c r="N553" i="1"/>
  <c r="O553" i="1"/>
  <c r="P553" i="1"/>
  <c r="M554" i="1"/>
  <c r="N554" i="1"/>
  <c r="O554" i="1"/>
  <c r="P554" i="1"/>
  <c r="M555" i="1"/>
  <c r="N555" i="1"/>
  <c r="O555" i="1"/>
  <c r="P555" i="1"/>
  <c r="M556" i="1"/>
  <c r="N556" i="1"/>
  <c r="O556" i="1"/>
  <c r="P556" i="1"/>
  <c r="M557" i="1"/>
  <c r="N557" i="1"/>
  <c r="O557" i="1"/>
  <c r="P557" i="1"/>
  <c r="M558" i="1"/>
  <c r="N558" i="1"/>
  <c r="O558" i="1"/>
  <c r="P558" i="1"/>
  <c r="M559" i="1"/>
  <c r="N559" i="1"/>
  <c r="O559" i="1"/>
  <c r="P559" i="1"/>
  <c r="M560" i="1"/>
  <c r="N560" i="1"/>
  <c r="O560" i="1"/>
  <c r="P560" i="1"/>
  <c r="M561" i="1"/>
  <c r="N561" i="1"/>
  <c r="O561" i="1"/>
  <c r="P561" i="1"/>
  <c r="M562" i="1"/>
  <c r="N562" i="1"/>
  <c r="O562" i="1"/>
  <c r="P562" i="1"/>
  <c r="M563" i="1"/>
  <c r="N563" i="1"/>
  <c r="O563" i="1"/>
  <c r="P563" i="1"/>
  <c r="M564" i="1"/>
  <c r="N564" i="1"/>
  <c r="O564" i="1"/>
  <c r="P564" i="1"/>
  <c r="M565" i="1"/>
  <c r="N565" i="1"/>
  <c r="O565" i="1"/>
  <c r="P565" i="1"/>
  <c r="M566" i="1"/>
  <c r="N566" i="1"/>
  <c r="O566" i="1"/>
  <c r="P566" i="1"/>
  <c r="M567" i="1"/>
  <c r="N567" i="1"/>
  <c r="O567" i="1"/>
  <c r="P567" i="1"/>
  <c r="M568" i="1"/>
  <c r="N568" i="1"/>
  <c r="O568" i="1"/>
  <c r="P568" i="1"/>
  <c r="M569" i="1"/>
  <c r="N569" i="1"/>
  <c r="O569" i="1"/>
  <c r="P569" i="1"/>
  <c r="M570" i="1"/>
  <c r="N570" i="1"/>
  <c r="O570" i="1"/>
  <c r="P570" i="1"/>
  <c r="M571" i="1"/>
  <c r="N571" i="1"/>
  <c r="O571" i="1"/>
  <c r="P571" i="1"/>
  <c r="M572" i="1"/>
  <c r="N572" i="1"/>
  <c r="O572" i="1"/>
  <c r="P572" i="1"/>
  <c r="M573" i="1"/>
  <c r="N573" i="1"/>
  <c r="O573" i="1"/>
  <c r="P573" i="1"/>
  <c r="M574" i="1"/>
  <c r="N574" i="1"/>
  <c r="O574" i="1"/>
  <c r="P574" i="1"/>
  <c r="M575" i="1"/>
  <c r="N575" i="1"/>
  <c r="O575" i="1"/>
  <c r="P575" i="1"/>
  <c r="M576" i="1"/>
  <c r="N576" i="1"/>
  <c r="O576" i="1"/>
  <c r="P576" i="1"/>
  <c r="M577" i="1"/>
  <c r="N577" i="1"/>
  <c r="O577" i="1"/>
  <c r="P577" i="1"/>
  <c r="M578" i="1"/>
  <c r="N578" i="1"/>
  <c r="O578" i="1"/>
  <c r="P578" i="1"/>
  <c r="M579" i="1"/>
  <c r="N579" i="1"/>
  <c r="O579" i="1"/>
  <c r="P579" i="1"/>
  <c r="M580" i="1"/>
  <c r="N580" i="1"/>
  <c r="O580" i="1"/>
  <c r="P580" i="1"/>
  <c r="M581" i="1"/>
  <c r="N581" i="1"/>
  <c r="O581" i="1"/>
  <c r="P581" i="1"/>
  <c r="M582" i="1"/>
  <c r="N582" i="1"/>
  <c r="O582" i="1"/>
  <c r="P582" i="1"/>
  <c r="M583" i="1"/>
  <c r="N583" i="1"/>
  <c r="O583" i="1"/>
  <c r="P583" i="1"/>
  <c r="M584" i="1"/>
  <c r="N584" i="1"/>
  <c r="O584" i="1"/>
  <c r="P584" i="1"/>
  <c r="M585" i="1"/>
  <c r="N585" i="1"/>
  <c r="O585" i="1"/>
  <c r="P585" i="1"/>
  <c r="M586" i="1"/>
  <c r="N586" i="1"/>
  <c r="O586" i="1"/>
  <c r="P586" i="1"/>
  <c r="M587" i="1"/>
  <c r="N587" i="1"/>
  <c r="O587" i="1"/>
  <c r="P587" i="1"/>
  <c r="M588" i="1"/>
  <c r="N588" i="1"/>
  <c r="O588" i="1"/>
  <c r="P588" i="1"/>
  <c r="M589" i="1"/>
  <c r="N589" i="1"/>
  <c r="O589" i="1"/>
  <c r="P589" i="1"/>
  <c r="M590" i="1"/>
  <c r="N590" i="1"/>
  <c r="O590" i="1"/>
  <c r="P590" i="1"/>
  <c r="M591" i="1"/>
  <c r="N591" i="1"/>
  <c r="O591" i="1"/>
  <c r="P591" i="1"/>
  <c r="M592" i="1"/>
  <c r="N592" i="1"/>
  <c r="O592" i="1"/>
  <c r="P592" i="1"/>
  <c r="M593" i="1"/>
  <c r="N593" i="1"/>
  <c r="O593" i="1"/>
  <c r="P593" i="1"/>
  <c r="M594" i="1"/>
  <c r="N594" i="1"/>
  <c r="O594" i="1"/>
  <c r="P594" i="1"/>
  <c r="M595" i="1"/>
  <c r="N595" i="1"/>
  <c r="O595" i="1"/>
  <c r="P595" i="1"/>
  <c r="M596" i="1"/>
  <c r="N596" i="1"/>
  <c r="O596" i="1"/>
  <c r="P596" i="1"/>
  <c r="M597" i="1"/>
  <c r="N597" i="1"/>
  <c r="O597" i="1"/>
  <c r="P597" i="1"/>
  <c r="M598" i="1"/>
  <c r="N598" i="1"/>
  <c r="O598" i="1"/>
  <c r="P598" i="1"/>
  <c r="M599" i="1"/>
  <c r="N599" i="1"/>
  <c r="O599" i="1"/>
  <c r="P599" i="1"/>
  <c r="M600" i="1"/>
  <c r="N600" i="1"/>
  <c r="O600" i="1"/>
  <c r="P600" i="1"/>
  <c r="M601" i="1"/>
  <c r="N601" i="1"/>
  <c r="O601" i="1"/>
  <c r="P601" i="1"/>
  <c r="M602" i="1"/>
  <c r="N602" i="1"/>
  <c r="O602" i="1"/>
  <c r="P602" i="1"/>
  <c r="M603" i="1"/>
  <c r="N603" i="1"/>
  <c r="O603" i="1"/>
  <c r="P603" i="1"/>
  <c r="M604" i="1"/>
  <c r="N604" i="1"/>
  <c r="O604" i="1"/>
  <c r="P604" i="1"/>
  <c r="M605" i="1"/>
  <c r="N605" i="1"/>
  <c r="O605" i="1"/>
  <c r="P605" i="1"/>
  <c r="M606" i="1"/>
  <c r="N606" i="1"/>
  <c r="O606" i="1"/>
  <c r="P606" i="1"/>
  <c r="M607" i="1"/>
  <c r="N607" i="1"/>
  <c r="O607" i="1"/>
  <c r="P607" i="1"/>
  <c r="M608" i="1"/>
  <c r="N608" i="1"/>
  <c r="O608" i="1"/>
  <c r="P608" i="1"/>
  <c r="M609" i="1"/>
  <c r="N609" i="1"/>
  <c r="O609" i="1"/>
  <c r="P609" i="1"/>
  <c r="M610" i="1"/>
  <c r="N610" i="1"/>
  <c r="O610" i="1"/>
  <c r="P610" i="1"/>
  <c r="M611" i="1"/>
  <c r="N611" i="1"/>
  <c r="O611" i="1"/>
  <c r="P611" i="1"/>
  <c r="M612" i="1"/>
  <c r="N612" i="1"/>
  <c r="O612" i="1"/>
  <c r="P612" i="1"/>
  <c r="M613" i="1"/>
  <c r="N613" i="1"/>
  <c r="O613" i="1"/>
  <c r="P613" i="1"/>
  <c r="M614" i="1"/>
  <c r="N614" i="1"/>
  <c r="O614" i="1"/>
  <c r="P614" i="1"/>
  <c r="M615" i="1"/>
  <c r="N615" i="1"/>
  <c r="O615" i="1"/>
  <c r="P615" i="1"/>
  <c r="M616" i="1"/>
  <c r="N616" i="1"/>
  <c r="O616" i="1"/>
  <c r="P616" i="1"/>
  <c r="M617" i="1"/>
  <c r="N617" i="1"/>
  <c r="O617" i="1"/>
  <c r="P617" i="1"/>
  <c r="M618" i="1"/>
  <c r="N618" i="1"/>
  <c r="O618" i="1"/>
  <c r="P618" i="1"/>
  <c r="M619" i="1"/>
  <c r="N619" i="1"/>
  <c r="O619" i="1"/>
  <c r="P619" i="1"/>
  <c r="M620" i="1"/>
  <c r="N620" i="1"/>
  <c r="O620" i="1"/>
  <c r="P620" i="1"/>
  <c r="M621" i="1"/>
  <c r="N621" i="1"/>
  <c r="O621" i="1"/>
  <c r="P621" i="1"/>
  <c r="M622" i="1"/>
  <c r="N622" i="1"/>
  <c r="O622" i="1"/>
  <c r="P622" i="1"/>
  <c r="M623" i="1"/>
  <c r="N623" i="1"/>
  <c r="O623" i="1"/>
  <c r="P623" i="1"/>
  <c r="M624" i="1"/>
  <c r="N624" i="1"/>
  <c r="O624" i="1"/>
  <c r="P624" i="1"/>
  <c r="M625" i="1"/>
  <c r="N625" i="1"/>
  <c r="O625" i="1"/>
  <c r="P625" i="1"/>
  <c r="M626" i="1"/>
  <c r="N626" i="1"/>
  <c r="O626" i="1"/>
  <c r="P626" i="1"/>
  <c r="M627" i="1"/>
  <c r="N627" i="1"/>
  <c r="O627" i="1"/>
  <c r="P627" i="1"/>
  <c r="M628" i="1"/>
  <c r="N628" i="1"/>
  <c r="O628" i="1"/>
  <c r="P628" i="1"/>
  <c r="M629" i="1"/>
  <c r="N629" i="1"/>
  <c r="O629" i="1"/>
  <c r="P629" i="1"/>
  <c r="M630" i="1"/>
  <c r="N630" i="1"/>
  <c r="O630" i="1"/>
  <c r="P630" i="1"/>
  <c r="M631" i="1"/>
  <c r="N631" i="1"/>
  <c r="O631" i="1"/>
  <c r="P631" i="1"/>
  <c r="M632" i="1"/>
  <c r="N632" i="1"/>
  <c r="O632" i="1"/>
  <c r="P632" i="1"/>
  <c r="M633" i="1"/>
  <c r="N633" i="1"/>
  <c r="O633" i="1"/>
  <c r="P633" i="1"/>
  <c r="M634" i="1"/>
  <c r="N634" i="1"/>
  <c r="O634" i="1"/>
  <c r="P634" i="1"/>
  <c r="M635" i="1"/>
  <c r="N635" i="1"/>
  <c r="O635" i="1"/>
  <c r="P635" i="1"/>
  <c r="M636" i="1"/>
  <c r="N636" i="1"/>
  <c r="O636" i="1"/>
  <c r="P636" i="1"/>
  <c r="M637" i="1"/>
  <c r="N637" i="1"/>
  <c r="O637" i="1"/>
  <c r="P637" i="1"/>
  <c r="M638" i="1"/>
  <c r="N638" i="1"/>
  <c r="O638" i="1"/>
  <c r="P638" i="1"/>
  <c r="M639" i="1"/>
  <c r="N639" i="1"/>
  <c r="O639" i="1"/>
  <c r="P639" i="1"/>
  <c r="M640" i="1"/>
  <c r="N640" i="1"/>
  <c r="O640" i="1"/>
  <c r="P640" i="1"/>
  <c r="M641" i="1"/>
  <c r="N641" i="1"/>
  <c r="O641" i="1"/>
  <c r="P641" i="1"/>
  <c r="M642" i="1"/>
  <c r="N642" i="1"/>
  <c r="O642" i="1"/>
  <c r="P642" i="1"/>
  <c r="M643" i="1"/>
  <c r="N643" i="1"/>
  <c r="O643" i="1"/>
  <c r="P643" i="1"/>
  <c r="M644" i="1"/>
  <c r="N644" i="1"/>
  <c r="O644" i="1"/>
  <c r="P644" i="1"/>
  <c r="M645" i="1"/>
  <c r="N645" i="1"/>
  <c r="O645" i="1"/>
  <c r="P645" i="1"/>
  <c r="M646" i="1"/>
  <c r="N646" i="1"/>
  <c r="O646" i="1"/>
  <c r="P646" i="1"/>
  <c r="M647" i="1"/>
  <c r="N647" i="1"/>
  <c r="O647" i="1"/>
  <c r="P647" i="1"/>
  <c r="M648" i="1"/>
  <c r="N648" i="1"/>
  <c r="O648" i="1"/>
  <c r="P648" i="1"/>
  <c r="M649" i="1"/>
  <c r="N649" i="1"/>
  <c r="O649" i="1"/>
  <c r="P649" i="1"/>
  <c r="M650" i="1"/>
  <c r="N650" i="1"/>
  <c r="O650" i="1"/>
  <c r="P650" i="1"/>
  <c r="M651" i="1"/>
  <c r="N651" i="1"/>
  <c r="O651" i="1"/>
  <c r="P651" i="1"/>
  <c r="M652" i="1"/>
  <c r="N652" i="1"/>
  <c r="O652" i="1"/>
  <c r="P652" i="1"/>
  <c r="M653" i="1"/>
  <c r="N653" i="1"/>
  <c r="O653" i="1"/>
  <c r="P653" i="1"/>
  <c r="M654" i="1"/>
  <c r="N654" i="1"/>
  <c r="O654" i="1"/>
  <c r="P654" i="1"/>
  <c r="M655" i="1"/>
  <c r="N655" i="1"/>
  <c r="O655" i="1"/>
  <c r="P655" i="1"/>
  <c r="M656" i="1"/>
  <c r="N656" i="1"/>
  <c r="O656" i="1"/>
  <c r="P656" i="1"/>
  <c r="M657" i="1"/>
  <c r="N657" i="1"/>
  <c r="O657" i="1"/>
  <c r="P657" i="1"/>
  <c r="M658" i="1"/>
  <c r="N658" i="1"/>
  <c r="O658" i="1"/>
  <c r="P658" i="1"/>
  <c r="M659" i="1"/>
  <c r="N659" i="1"/>
  <c r="O659" i="1"/>
  <c r="P659" i="1"/>
  <c r="M660" i="1"/>
  <c r="N660" i="1"/>
  <c r="O660" i="1"/>
  <c r="P660" i="1"/>
  <c r="M661" i="1"/>
  <c r="N661" i="1"/>
  <c r="O661" i="1"/>
  <c r="P661" i="1"/>
  <c r="M662" i="1"/>
  <c r="N662" i="1"/>
  <c r="O662" i="1"/>
  <c r="P662" i="1"/>
  <c r="M663" i="1"/>
  <c r="N663" i="1"/>
  <c r="O663" i="1"/>
  <c r="P663" i="1"/>
  <c r="M664" i="1"/>
  <c r="N664" i="1"/>
  <c r="O664" i="1"/>
  <c r="P664" i="1"/>
  <c r="M665" i="1"/>
  <c r="N665" i="1"/>
  <c r="O665" i="1"/>
  <c r="P665" i="1"/>
  <c r="M666" i="1"/>
  <c r="N666" i="1"/>
  <c r="O666" i="1"/>
  <c r="P666" i="1"/>
  <c r="M667" i="1"/>
  <c r="N667" i="1"/>
  <c r="O667" i="1"/>
  <c r="P667" i="1"/>
  <c r="M668" i="1"/>
  <c r="N668" i="1"/>
  <c r="O668" i="1"/>
  <c r="P668" i="1"/>
  <c r="M669" i="1"/>
  <c r="N669" i="1"/>
  <c r="O669" i="1"/>
  <c r="P669" i="1"/>
  <c r="M670" i="1"/>
  <c r="N670" i="1"/>
  <c r="O670" i="1"/>
  <c r="P670" i="1"/>
  <c r="M671" i="1"/>
  <c r="N671" i="1"/>
  <c r="O671" i="1"/>
  <c r="P671" i="1"/>
  <c r="M672" i="1"/>
  <c r="N672" i="1"/>
  <c r="O672" i="1"/>
  <c r="P672" i="1"/>
  <c r="M673" i="1"/>
  <c r="N673" i="1"/>
  <c r="O673" i="1"/>
  <c r="P673" i="1"/>
  <c r="M674" i="1"/>
  <c r="N674" i="1"/>
  <c r="O674" i="1"/>
  <c r="P674" i="1"/>
  <c r="M675" i="1"/>
  <c r="N675" i="1"/>
  <c r="O675" i="1"/>
  <c r="P675" i="1"/>
  <c r="M676" i="1"/>
  <c r="N676" i="1"/>
  <c r="O676" i="1"/>
  <c r="P676" i="1"/>
  <c r="M677" i="1"/>
  <c r="N677" i="1"/>
  <c r="O677" i="1"/>
  <c r="P677" i="1"/>
  <c r="M678" i="1"/>
  <c r="N678" i="1"/>
  <c r="O678" i="1"/>
  <c r="P678" i="1"/>
  <c r="M679" i="1"/>
  <c r="N679" i="1"/>
  <c r="O679" i="1"/>
  <c r="P679" i="1"/>
  <c r="M680" i="1"/>
  <c r="N680" i="1"/>
  <c r="O680" i="1"/>
  <c r="P680" i="1"/>
  <c r="M681" i="1"/>
  <c r="N681" i="1"/>
  <c r="O681" i="1"/>
  <c r="P681" i="1"/>
  <c r="M682" i="1"/>
  <c r="N682" i="1"/>
  <c r="O682" i="1"/>
  <c r="P682" i="1"/>
  <c r="M683" i="1"/>
  <c r="N683" i="1"/>
  <c r="O683" i="1"/>
  <c r="P683" i="1"/>
  <c r="M684" i="1"/>
  <c r="N684" i="1"/>
  <c r="O684" i="1"/>
  <c r="P684" i="1"/>
  <c r="M685" i="1"/>
  <c r="N685" i="1"/>
  <c r="O685" i="1"/>
  <c r="P685" i="1"/>
  <c r="M686" i="1"/>
  <c r="N686" i="1"/>
  <c r="O686" i="1"/>
  <c r="P686" i="1"/>
  <c r="M687" i="1"/>
  <c r="N687" i="1"/>
  <c r="O687" i="1"/>
  <c r="P687" i="1"/>
  <c r="M688" i="1"/>
  <c r="N688" i="1"/>
  <c r="O688" i="1"/>
  <c r="P688" i="1"/>
  <c r="M689" i="1"/>
  <c r="N689" i="1"/>
  <c r="O689" i="1"/>
  <c r="P689" i="1"/>
  <c r="M690" i="1"/>
  <c r="N690" i="1"/>
  <c r="O690" i="1"/>
  <c r="P690" i="1"/>
  <c r="M691" i="1"/>
  <c r="N691" i="1"/>
  <c r="O691" i="1"/>
  <c r="P691" i="1"/>
  <c r="M692" i="1"/>
  <c r="N692" i="1"/>
  <c r="O692" i="1"/>
  <c r="P692" i="1"/>
  <c r="M693" i="1"/>
  <c r="N693" i="1"/>
  <c r="O693" i="1"/>
  <c r="P693" i="1"/>
  <c r="M694" i="1"/>
  <c r="N694" i="1"/>
  <c r="O694" i="1"/>
  <c r="P694" i="1"/>
  <c r="M695" i="1"/>
  <c r="N695" i="1"/>
  <c r="O695" i="1"/>
  <c r="P695" i="1"/>
  <c r="M696" i="1"/>
  <c r="N696" i="1"/>
  <c r="O696" i="1"/>
  <c r="P696" i="1"/>
  <c r="M697" i="1"/>
  <c r="N697" i="1"/>
  <c r="O697" i="1"/>
  <c r="P697" i="1"/>
  <c r="M698" i="1"/>
  <c r="N698" i="1"/>
  <c r="O698" i="1"/>
  <c r="P698" i="1"/>
  <c r="M699" i="1"/>
  <c r="N699" i="1"/>
  <c r="O699" i="1"/>
  <c r="P699" i="1"/>
  <c r="M700" i="1"/>
  <c r="N700" i="1"/>
  <c r="O700" i="1"/>
  <c r="P700" i="1"/>
  <c r="M701" i="1"/>
  <c r="N701" i="1"/>
  <c r="O701" i="1"/>
  <c r="P701" i="1"/>
  <c r="M702" i="1"/>
  <c r="N702" i="1"/>
  <c r="O702" i="1"/>
  <c r="P702" i="1"/>
  <c r="M703" i="1"/>
  <c r="N703" i="1"/>
  <c r="O703" i="1"/>
  <c r="P703" i="1"/>
  <c r="M704" i="1"/>
  <c r="N704" i="1"/>
  <c r="O704" i="1"/>
  <c r="P704" i="1"/>
  <c r="M705" i="1"/>
  <c r="N705" i="1"/>
  <c r="O705" i="1"/>
  <c r="P705" i="1"/>
  <c r="M706" i="1"/>
  <c r="N706" i="1"/>
  <c r="O706" i="1"/>
  <c r="P706" i="1"/>
  <c r="M707" i="1"/>
  <c r="N707" i="1"/>
  <c r="O707" i="1"/>
  <c r="P707" i="1"/>
  <c r="M708" i="1"/>
  <c r="N708" i="1"/>
  <c r="O708" i="1"/>
  <c r="P708" i="1"/>
  <c r="M709" i="1"/>
  <c r="N709" i="1"/>
  <c r="O709" i="1"/>
  <c r="P709" i="1"/>
  <c r="M710" i="1"/>
  <c r="N710" i="1"/>
  <c r="O710" i="1"/>
  <c r="P710" i="1"/>
  <c r="M711" i="1"/>
  <c r="N711" i="1"/>
  <c r="O711" i="1"/>
  <c r="P711" i="1"/>
  <c r="M712" i="1"/>
  <c r="N712" i="1"/>
  <c r="O712" i="1"/>
  <c r="P712" i="1"/>
  <c r="M713" i="1"/>
  <c r="N713" i="1"/>
  <c r="O713" i="1"/>
  <c r="P713" i="1"/>
  <c r="M714" i="1"/>
  <c r="N714" i="1"/>
  <c r="O714" i="1"/>
  <c r="P714" i="1"/>
  <c r="M715" i="1"/>
  <c r="N715" i="1"/>
  <c r="O715" i="1"/>
  <c r="P715" i="1"/>
  <c r="M716" i="1"/>
  <c r="N716" i="1"/>
  <c r="O716" i="1"/>
  <c r="P716" i="1"/>
  <c r="M717" i="1"/>
  <c r="N717" i="1"/>
  <c r="O717" i="1"/>
  <c r="P717" i="1"/>
  <c r="M718" i="1"/>
  <c r="N718" i="1"/>
  <c r="O718" i="1"/>
  <c r="P718" i="1"/>
  <c r="M719" i="1"/>
  <c r="N719" i="1"/>
  <c r="O719" i="1"/>
  <c r="P719" i="1"/>
  <c r="M720" i="1"/>
  <c r="N720" i="1"/>
  <c r="O720" i="1"/>
  <c r="P720" i="1"/>
  <c r="M721" i="1"/>
  <c r="N721" i="1"/>
  <c r="O721" i="1"/>
  <c r="P721" i="1"/>
  <c r="M722" i="1"/>
  <c r="N722" i="1"/>
  <c r="O722" i="1"/>
  <c r="P722" i="1"/>
  <c r="M723" i="1"/>
  <c r="N723" i="1"/>
  <c r="O723" i="1"/>
  <c r="P723" i="1"/>
  <c r="M724" i="1"/>
  <c r="N724" i="1"/>
  <c r="O724" i="1"/>
  <c r="P724" i="1"/>
  <c r="M725" i="1"/>
  <c r="N725" i="1"/>
  <c r="O725" i="1"/>
  <c r="P725" i="1"/>
  <c r="M726" i="1"/>
  <c r="N726" i="1"/>
  <c r="O726" i="1"/>
  <c r="P726" i="1"/>
  <c r="M727" i="1"/>
  <c r="N727" i="1"/>
  <c r="O727" i="1"/>
  <c r="P727" i="1"/>
  <c r="M728" i="1"/>
  <c r="N728" i="1"/>
  <c r="O728" i="1"/>
  <c r="P728" i="1"/>
  <c r="M729" i="1"/>
  <c r="N729" i="1"/>
  <c r="O729" i="1"/>
  <c r="P729" i="1"/>
  <c r="M730" i="1"/>
  <c r="N730" i="1"/>
  <c r="O730" i="1"/>
  <c r="P730" i="1"/>
  <c r="M731" i="1"/>
  <c r="N731" i="1"/>
  <c r="O731" i="1"/>
  <c r="P731" i="1"/>
  <c r="M732" i="1"/>
  <c r="N732" i="1"/>
  <c r="O732" i="1"/>
  <c r="P732" i="1"/>
  <c r="M733" i="1"/>
  <c r="N733" i="1"/>
  <c r="O733" i="1"/>
  <c r="P733" i="1"/>
  <c r="M734" i="1"/>
  <c r="N734" i="1"/>
  <c r="O734" i="1"/>
  <c r="P734" i="1"/>
  <c r="M735" i="1"/>
  <c r="N735" i="1"/>
  <c r="O735" i="1"/>
  <c r="P735" i="1"/>
  <c r="M736" i="1"/>
  <c r="N736" i="1"/>
  <c r="O736" i="1"/>
  <c r="P736" i="1"/>
  <c r="M737" i="1"/>
  <c r="N737" i="1"/>
  <c r="O737" i="1"/>
  <c r="P737" i="1"/>
  <c r="M738" i="1"/>
  <c r="N738" i="1"/>
  <c r="O738" i="1"/>
  <c r="P738" i="1"/>
  <c r="M739" i="1"/>
  <c r="N739" i="1"/>
  <c r="O739" i="1"/>
  <c r="P739" i="1"/>
  <c r="M740" i="1"/>
  <c r="N740" i="1"/>
  <c r="O740" i="1"/>
  <c r="P740" i="1"/>
  <c r="M741" i="1"/>
  <c r="N741" i="1"/>
  <c r="O741" i="1"/>
  <c r="P741" i="1"/>
  <c r="M742" i="1"/>
  <c r="N742" i="1"/>
  <c r="O742" i="1"/>
  <c r="P742" i="1"/>
  <c r="M743" i="1"/>
  <c r="N743" i="1"/>
  <c r="O743" i="1"/>
  <c r="P743" i="1"/>
  <c r="M744" i="1"/>
  <c r="N744" i="1"/>
  <c r="O744" i="1"/>
  <c r="P744" i="1"/>
  <c r="M745" i="1"/>
  <c r="N745" i="1"/>
  <c r="O745" i="1"/>
  <c r="P745" i="1"/>
  <c r="M746" i="1"/>
  <c r="N746" i="1"/>
  <c r="O746" i="1"/>
  <c r="P746" i="1"/>
  <c r="M747" i="1"/>
  <c r="N747" i="1"/>
  <c r="O747" i="1"/>
  <c r="P747" i="1"/>
  <c r="M748" i="1"/>
  <c r="N748" i="1"/>
  <c r="O748" i="1"/>
  <c r="P748" i="1"/>
  <c r="M749" i="1"/>
  <c r="N749" i="1"/>
  <c r="O749" i="1"/>
  <c r="P749" i="1"/>
  <c r="M750" i="1"/>
  <c r="N750" i="1"/>
  <c r="O750" i="1"/>
  <c r="P750" i="1"/>
  <c r="M751" i="1"/>
  <c r="N751" i="1"/>
  <c r="O751" i="1"/>
  <c r="P751" i="1"/>
  <c r="M752" i="1"/>
  <c r="N752" i="1"/>
  <c r="O752" i="1"/>
  <c r="P752" i="1"/>
  <c r="M753" i="1"/>
  <c r="N753" i="1"/>
  <c r="O753" i="1"/>
  <c r="P753" i="1"/>
  <c r="M754" i="1"/>
  <c r="N754" i="1"/>
  <c r="O754" i="1"/>
  <c r="P754" i="1"/>
  <c r="M755" i="1"/>
  <c r="N755" i="1"/>
  <c r="O755" i="1"/>
  <c r="P755" i="1"/>
  <c r="M756" i="1"/>
  <c r="N756" i="1"/>
  <c r="O756" i="1"/>
  <c r="P756" i="1"/>
  <c r="M757" i="1"/>
  <c r="N757" i="1"/>
  <c r="O757" i="1"/>
  <c r="P757" i="1"/>
  <c r="M758" i="1"/>
  <c r="N758" i="1"/>
  <c r="O758" i="1"/>
  <c r="P758" i="1"/>
  <c r="M759" i="1"/>
  <c r="N759" i="1"/>
  <c r="O759" i="1"/>
  <c r="P759" i="1"/>
  <c r="M760" i="1"/>
  <c r="N760" i="1"/>
  <c r="O760" i="1"/>
  <c r="P760" i="1"/>
  <c r="M761" i="1"/>
  <c r="N761" i="1"/>
  <c r="O761" i="1"/>
  <c r="P761" i="1"/>
  <c r="M762" i="1"/>
  <c r="N762" i="1"/>
  <c r="O762" i="1"/>
  <c r="P762" i="1"/>
  <c r="M763" i="1"/>
  <c r="N763" i="1"/>
  <c r="O763" i="1"/>
  <c r="P763" i="1"/>
  <c r="M764" i="1"/>
  <c r="N764" i="1"/>
  <c r="O764" i="1"/>
  <c r="P764" i="1"/>
  <c r="M765" i="1"/>
  <c r="N765" i="1"/>
  <c r="O765" i="1"/>
  <c r="P765" i="1"/>
  <c r="M766" i="1"/>
  <c r="N766" i="1"/>
  <c r="O766" i="1"/>
  <c r="P766" i="1"/>
  <c r="M767" i="1"/>
  <c r="N767" i="1"/>
  <c r="O767" i="1"/>
  <c r="P767" i="1"/>
  <c r="M768" i="1"/>
  <c r="N768" i="1"/>
  <c r="O768" i="1"/>
  <c r="P768" i="1"/>
  <c r="M769" i="1"/>
  <c r="N769" i="1"/>
  <c r="O769" i="1"/>
  <c r="P769" i="1"/>
  <c r="M770" i="1"/>
  <c r="N770" i="1"/>
  <c r="O770" i="1"/>
  <c r="P770" i="1"/>
  <c r="M771" i="1"/>
  <c r="N771" i="1"/>
  <c r="O771" i="1"/>
  <c r="P771" i="1"/>
  <c r="M772" i="1"/>
  <c r="N772" i="1"/>
  <c r="O772" i="1"/>
  <c r="P772" i="1"/>
  <c r="M773" i="1"/>
  <c r="N773" i="1"/>
  <c r="O773" i="1"/>
  <c r="P773" i="1"/>
  <c r="M774" i="1"/>
  <c r="N774" i="1"/>
  <c r="O774" i="1"/>
  <c r="P774" i="1"/>
  <c r="M775" i="1"/>
  <c r="N775" i="1"/>
  <c r="O775" i="1"/>
  <c r="P775" i="1"/>
  <c r="M776" i="1"/>
  <c r="N776" i="1"/>
  <c r="O776" i="1"/>
  <c r="P776" i="1"/>
  <c r="M777" i="1"/>
  <c r="N777" i="1"/>
  <c r="O777" i="1"/>
  <c r="P777" i="1"/>
  <c r="M778" i="1"/>
  <c r="N778" i="1"/>
  <c r="O778" i="1"/>
  <c r="P778" i="1"/>
  <c r="M779" i="1"/>
  <c r="N779" i="1"/>
  <c r="O779" i="1"/>
  <c r="P779" i="1"/>
  <c r="M780" i="1"/>
  <c r="N780" i="1"/>
  <c r="O780" i="1"/>
  <c r="P780" i="1"/>
  <c r="M781" i="1"/>
  <c r="N781" i="1"/>
  <c r="O781" i="1"/>
  <c r="P781" i="1"/>
  <c r="M782" i="1"/>
  <c r="N782" i="1"/>
  <c r="O782" i="1"/>
  <c r="P782" i="1"/>
  <c r="M783" i="1"/>
  <c r="N783" i="1"/>
  <c r="O783" i="1"/>
  <c r="P783" i="1"/>
  <c r="M784" i="1"/>
  <c r="N784" i="1"/>
  <c r="O784" i="1"/>
  <c r="P784" i="1"/>
  <c r="M785" i="1"/>
  <c r="N785" i="1"/>
  <c r="O785" i="1"/>
  <c r="P785" i="1"/>
  <c r="M786" i="1"/>
  <c r="N786" i="1"/>
  <c r="O786" i="1"/>
  <c r="P786" i="1"/>
  <c r="M787" i="1"/>
  <c r="N787" i="1"/>
  <c r="O787" i="1"/>
  <c r="P787" i="1"/>
  <c r="M788" i="1"/>
  <c r="N788" i="1"/>
  <c r="O788" i="1"/>
  <c r="P788" i="1"/>
  <c r="M789" i="1"/>
  <c r="N789" i="1"/>
  <c r="O789" i="1"/>
  <c r="P789" i="1"/>
  <c r="M790" i="1"/>
  <c r="N790" i="1"/>
  <c r="O790" i="1"/>
  <c r="P790" i="1"/>
  <c r="M791" i="1"/>
  <c r="N791" i="1"/>
  <c r="O791" i="1"/>
  <c r="P791" i="1"/>
  <c r="M792" i="1"/>
  <c r="N792" i="1"/>
  <c r="O792" i="1"/>
  <c r="P792" i="1"/>
  <c r="M793" i="1"/>
  <c r="N793" i="1"/>
  <c r="O793" i="1"/>
  <c r="P793" i="1"/>
  <c r="M794" i="1"/>
  <c r="N794" i="1"/>
  <c r="O794" i="1"/>
  <c r="P794" i="1"/>
  <c r="M795" i="1"/>
  <c r="N795" i="1"/>
  <c r="O795" i="1"/>
  <c r="P795" i="1"/>
  <c r="M796" i="1"/>
  <c r="N796" i="1"/>
  <c r="O796" i="1"/>
  <c r="P796" i="1"/>
  <c r="M797" i="1"/>
  <c r="N797" i="1"/>
  <c r="O797" i="1"/>
  <c r="P797" i="1"/>
  <c r="M798" i="1"/>
  <c r="N798" i="1"/>
  <c r="O798" i="1"/>
  <c r="P798" i="1"/>
  <c r="M799" i="1"/>
  <c r="N799" i="1"/>
  <c r="O799" i="1"/>
  <c r="P799" i="1"/>
  <c r="M800" i="1"/>
  <c r="N800" i="1"/>
  <c r="O800" i="1"/>
  <c r="P800" i="1"/>
  <c r="M801" i="1"/>
  <c r="N801" i="1"/>
  <c r="O801" i="1"/>
  <c r="P801" i="1"/>
  <c r="M802" i="1"/>
  <c r="N802" i="1"/>
  <c r="O802" i="1"/>
  <c r="P802" i="1"/>
  <c r="M803" i="1"/>
  <c r="N803" i="1"/>
  <c r="O803" i="1"/>
  <c r="P803" i="1"/>
  <c r="M804" i="1"/>
  <c r="N804" i="1"/>
  <c r="O804" i="1"/>
  <c r="P804" i="1"/>
  <c r="M805" i="1"/>
  <c r="N805" i="1"/>
  <c r="O805" i="1"/>
  <c r="P805" i="1"/>
  <c r="M806" i="1"/>
  <c r="N806" i="1"/>
  <c r="O806" i="1"/>
  <c r="P806" i="1"/>
  <c r="M807" i="1"/>
  <c r="N807" i="1"/>
  <c r="O807" i="1"/>
  <c r="P807" i="1"/>
  <c r="M808" i="1"/>
  <c r="N808" i="1"/>
  <c r="O808" i="1"/>
  <c r="P808" i="1"/>
  <c r="M809" i="1"/>
  <c r="N809" i="1"/>
  <c r="O809" i="1"/>
  <c r="P809" i="1"/>
  <c r="M810" i="1"/>
  <c r="N810" i="1"/>
  <c r="O810" i="1"/>
  <c r="P810" i="1"/>
  <c r="M811" i="1"/>
  <c r="N811" i="1"/>
  <c r="O811" i="1"/>
  <c r="P811" i="1"/>
  <c r="M812" i="1"/>
  <c r="N812" i="1"/>
  <c r="O812" i="1"/>
  <c r="P812" i="1"/>
  <c r="M813" i="1"/>
  <c r="N813" i="1"/>
  <c r="O813" i="1"/>
  <c r="P813" i="1"/>
  <c r="M814" i="1"/>
  <c r="N814" i="1"/>
  <c r="O814" i="1"/>
  <c r="P814" i="1"/>
  <c r="M815" i="1"/>
  <c r="N815" i="1"/>
  <c r="O815" i="1"/>
  <c r="P815" i="1"/>
  <c r="M816" i="1"/>
  <c r="N816" i="1"/>
  <c r="O816" i="1"/>
  <c r="P816" i="1"/>
  <c r="M817" i="1"/>
  <c r="N817" i="1"/>
  <c r="O817" i="1"/>
  <c r="P817" i="1"/>
  <c r="M818" i="1"/>
  <c r="N818" i="1"/>
  <c r="O818" i="1"/>
  <c r="P818" i="1"/>
  <c r="M819" i="1"/>
  <c r="N819" i="1"/>
  <c r="O819" i="1"/>
  <c r="P819" i="1"/>
  <c r="M820" i="1"/>
  <c r="N820" i="1"/>
  <c r="O820" i="1"/>
  <c r="P820" i="1"/>
  <c r="M821" i="1"/>
  <c r="N821" i="1"/>
  <c r="O821" i="1"/>
  <c r="P821" i="1"/>
  <c r="M822" i="1"/>
  <c r="N822" i="1"/>
  <c r="O822" i="1"/>
  <c r="P822" i="1"/>
  <c r="M823" i="1"/>
  <c r="N823" i="1"/>
  <c r="O823" i="1"/>
  <c r="P823" i="1"/>
  <c r="M824" i="1"/>
  <c r="N824" i="1"/>
  <c r="O824" i="1"/>
  <c r="P824" i="1"/>
  <c r="M825" i="1"/>
  <c r="N825" i="1"/>
  <c r="O825" i="1"/>
  <c r="P825" i="1"/>
  <c r="M826" i="1"/>
  <c r="N826" i="1"/>
  <c r="O826" i="1"/>
  <c r="P826" i="1"/>
  <c r="M827" i="1"/>
  <c r="N827" i="1"/>
  <c r="O827" i="1"/>
  <c r="P827" i="1"/>
  <c r="M828" i="1"/>
  <c r="N828" i="1"/>
  <c r="O828" i="1"/>
  <c r="P828" i="1"/>
  <c r="M829" i="1"/>
  <c r="N829" i="1"/>
  <c r="O829" i="1"/>
  <c r="P829" i="1"/>
  <c r="M830" i="1"/>
  <c r="N830" i="1"/>
  <c r="O830" i="1"/>
  <c r="P830" i="1"/>
  <c r="M831" i="1"/>
  <c r="N831" i="1"/>
  <c r="O831" i="1"/>
  <c r="P831" i="1"/>
  <c r="M832" i="1"/>
  <c r="N832" i="1"/>
  <c r="O832" i="1"/>
  <c r="P832" i="1"/>
  <c r="M833" i="1"/>
  <c r="N833" i="1"/>
  <c r="O833" i="1"/>
  <c r="P833" i="1"/>
  <c r="M834" i="1"/>
  <c r="N834" i="1"/>
  <c r="O834" i="1"/>
  <c r="P834" i="1"/>
  <c r="M835" i="1"/>
  <c r="N835" i="1"/>
  <c r="O835" i="1"/>
  <c r="P835" i="1"/>
  <c r="M836" i="1"/>
  <c r="N836" i="1"/>
  <c r="O836" i="1"/>
  <c r="P836" i="1"/>
  <c r="M837" i="1"/>
  <c r="N837" i="1"/>
  <c r="O837" i="1"/>
  <c r="P837" i="1"/>
  <c r="M838" i="1"/>
  <c r="N838" i="1"/>
  <c r="O838" i="1"/>
  <c r="P838" i="1"/>
  <c r="M839" i="1"/>
  <c r="N839" i="1"/>
  <c r="O839" i="1"/>
  <c r="P839" i="1"/>
  <c r="M840" i="1"/>
  <c r="N840" i="1"/>
  <c r="O840" i="1"/>
  <c r="P840" i="1"/>
  <c r="M841" i="1"/>
  <c r="N841" i="1"/>
  <c r="O841" i="1"/>
  <c r="P841" i="1"/>
  <c r="M842" i="1"/>
  <c r="N842" i="1"/>
  <c r="O842" i="1"/>
  <c r="P842" i="1"/>
  <c r="M843" i="1"/>
  <c r="N843" i="1"/>
  <c r="O843" i="1"/>
  <c r="P843" i="1"/>
  <c r="M844" i="1"/>
  <c r="N844" i="1"/>
  <c r="O844" i="1"/>
  <c r="P844" i="1"/>
  <c r="M845" i="1"/>
  <c r="N845" i="1"/>
  <c r="O845" i="1"/>
  <c r="P845" i="1"/>
  <c r="M846" i="1"/>
  <c r="N846" i="1"/>
  <c r="O846" i="1"/>
  <c r="P846" i="1"/>
  <c r="M847" i="1"/>
  <c r="N847" i="1"/>
  <c r="O847" i="1"/>
  <c r="P847" i="1"/>
  <c r="M848" i="1"/>
  <c r="N848" i="1"/>
  <c r="O848" i="1"/>
  <c r="P848" i="1"/>
  <c r="M849" i="1"/>
  <c r="N849" i="1"/>
  <c r="O849" i="1"/>
  <c r="P849" i="1"/>
  <c r="M850" i="1"/>
  <c r="N850" i="1"/>
  <c r="O850" i="1"/>
  <c r="P850" i="1"/>
  <c r="M851" i="1"/>
  <c r="N851" i="1"/>
  <c r="O851" i="1"/>
  <c r="P851" i="1"/>
  <c r="M852" i="1"/>
  <c r="N852" i="1"/>
  <c r="O852" i="1"/>
  <c r="P852" i="1"/>
  <c r="M853" i="1"/>
  <c r="N853" i="1"/>
  <c r="O853" i="1"/>
  <c r="P853" i="1"/>
  <c r="M854" i="1"/>
  <c r="N854" i="1"/>
  <c r="O854" i="1"/>
  <c r="P854" i="1"/>
  <c r="M855" i="1"/>
  <c r="N855" i="1"/>
  <c r="O855" i="1"/>
  <c r="P855" i="1"/>
  <c r="M856" i="1"/>
  <c r="N856" i="1"/>
  <c r="O856" i="1"/>
  <c r="P856" i="1"/>
  <c r="M857" i="1"/>
  <c r="N857" i="1"/>
  <c r="O857" i="1"/>
  <c r="P857" i="1"/>
  <c r="M858" i="1"/>
  <c r="N858" i="1"/>
  <c r="O858" i="1"/>
  <c r="P858" i="1"/>
  <c r="M859" i="1"/>
  <c r="N859" i="1"/>
  <c r="O859" i="1"/>
  <c r="P859" i="1"/>
  <c r="M860" i="1"/>
  <c r="N860" i="1"/>
  <c r="O860" i="1"/>
  <c r="P860" i="1"/>
  <c r="M861" i="1"/>
  <c r="N861" i="1"/>
  <c r="O861" i="1"/>
  <c r="P861" i="1"/>
  <c r="M862" i="1"/>
  <c r="N862" i="1"/>
  <c r="O862" i="1"/>
  <c r="P862" i="1"/>
  <c r="M863" i="1"/>
  <c r="N863" i="1"/>
  <c r="O863" i="1"/>
  <c r="P863" i="1"/>
  <c r="M864" i="1"/>
  <c r="N864" i="1"/>
  <c r="O864" i="1"/>
  <c r="P864" i="1"/>
  <c r="M865" i="1"/>
  <c r="N865" i="1"/>
  <c r="O865" i="1"/>
  <c r="P865" i="1"/>
  <c r="M866" i="1"/>
  <c r="N866" i="1"/>
  <c r="O866" i="1"/>
  <c r="P866" i="1"/>
  <c r="M867" i="1"/>
  <c r="N867" i="1"/>
  <c r="O867" i="1"/>
  <c r="P867" i="1"/>
  <c r="M868" i="1"/>
  <c r="N868" i="1"/>
  <c r="O868" i="1"/>
  <c r="P868" i="1"/>
  <c r="M869" i="1"/>
  <c r="N869" i="1"/>
  <c r="O869" i="1"/>
  <c r="P869" i="1"/>
  <c r="M870" i="1"/>
  <c r="N870" i="1"/>
  <c r="O870" i="1"/>
  <c r="P870" i="1"/>
  <c r="M871" i="1"/>
  <c r="N871" i="1"/>
  <c r="O871" i="1"/>
  <c r="P871" i="1"/>
  <c r="M872" i="1"/>
  <c r="N872" i="1"/>
  <c r="O872" i="1"/>
  <c r="P872" i="1"/>
  <c r="M873" i="1"/>
  <c r="N873" i="1"/>
  <c r="O873" i="1"/>
  <c r="P873" i="1"/>
  <c r="M874" i="1"/>
  <c r="N874" i="1"/>
  <c r="O874" i="1"/>
  <c r="P874" i="1"/>
  <c r="M875" i="1"/>
  <c r="N875" i="1"/>
  <c r="O875" i="1"/>
  <c r="P875" i="1"/>
  <c r="M876" i="1"/>
  <c r="N876" i="1"/>
  <c r="O876" i="1"/>
  <c r="P876" i="1"/>
  <c r="M877" i="1"/>
  <c r="N877" i="1"/>
  <c r="O877" i="1"/>
  <c r="P877" i="1"/>
  <c r="M878" i="1"/>
  <c r="N878" i="1"/>
  <c r="O878" i="1"/>
  <c r="P878" i="1"/>
  <c r="M879" i="1"/>
  <c r="N879" i="1"/>
  <c r="O879" i="1"/>
  <c r="P879" i="1"/>
  <c r="M880" i="1"/>
  <c r="N880" i="1"/>
  <c r="O880" i="1"/>
  <c r="P880" i="1"/>
  <c r="M881" i="1"/>
  <c r="N881" i="1"/>
  <c r="O881" i="1"/>
  <c r="P881" i="1"/>
  <c r="M882" i="1"/>
  <c r="N882" i="1"/>
  <c r="O882" i="1"/>
  <c r="P882" i="1"/>
  <c r="M883" i="1"/>
  <c r="N883" i="1"/>
  <c r="O883" i="1"/>
  <c r="P883" i="1"/>
  <c r="M884" i="1"/>
  <c r="N884" i="1"/>
  <c r="O884" i="1"/>
  <c r="P884" i="1"/>
  <c r="M885" i="1"/>
  <c r="N885" i="1"/>
  <c r="O885" i="1"/>
  <c r="P885" i="1"/>
  <c r="M886" i="1"/>
  <c r="N886" i="1"/>
  <c r="O886" i="1"/>
  <c r="P886" i="1"/>
  <c r="M887" i="1"/>
  <c r="N887" i="1"/>
  <c r="O887" i="1"/>
  <c r="P887" i="1"/>
  <c r="M888" i="1"/>
  <c r="N888" i="1"/>
  <c r="O888" i="1"/>
  <c r="P888" i="1"/>
  <c r="M889" i="1"/>
  <c r="N889" i="1"/>
  <c r="O889" i="1"/>
  <c r="P889" i="1"/>
  <c r="M890" i="1"/>
  <c r="N890" i="1"/>
  <c r="O890" i="1"/>
  <c r="P890" i="1"/>
  <c r="M891" i="1"/>
  <c r="N891" i="1"/>
  <c r="O891" i="1"/>
  <c r="P891" i="1"/>
  <c r="M892" i="1"/>
  <c r="N892" i="1"/>
  <c r="O892" i="1"/>
  <c r="P892" i="1"/>
  <c r="M893" i="1"/>
  <c r="N893" i="1"/>
  <c r="O893" i="1"/>
  <c r="P893" i="1"/>
  <c r="M894" i="1"/>
  <c r="N894" i="1"/>
  <c r="O894" i="1"/>
  <c r="P894" i="1"/>
  <c r="M895" i="1"/>
  <c r="N895" i="1"/>
  <c r="O895" i="1"/>
  <c r="P895" i="1"/>
  <c r="M896" i="1"/>
  <c r="N896" i="1"/>
  <c r="O896" i="1"/>
  <c r="P896" i="1"/>
  <c r="M897" i="1"/>
  <c r="N897" i="1"/>
  <c r="O897" i="1"/>
  <c r="P897" i="1"/>
  <c r="M898" i="1"/>
  <c r="N898" i="1"/>
  <c r="O898" i="1"/>
  <c r="P898" i="1"/>
  <c r="M899" i="1"/>
  <c r="N899" i="1"/>
  <c r="O899" i="1"/>
  <c r="P899" i="1"/>
  <c r="M900" i="1"/>
  <c r="N900" i="1"/>
  <c r="O900" i="1"/>
  <c r="P900" i="1"/>
  <c r="M901" i="1"/>
  <c r="N901" i="1"/>
  <c r="O901" i="1"/>
  <c r="P901" i="1"/>
  <c r="M902" i="1"/>
  <c r="N902" i="1"/>
  <c r="O902" i="1"/>
  <c r="P902" i="1"/>
  <c r="M903" i="1"/>
  <c r="N903" i="1"/>
  <c r="O903" i="1"/>
  <c r="P903" i="1"/>
  <c r="M904" i="1"/>
  <c r="N904" i="1"/>
  <c r="O904" i="1"/>
  <c r="P904" i="1"/>
  <c r="M905" i="1"/>
  <c r="N905" i="1"/>
  <c r="O905" i="1"/>
  <c r="P905" i="1"/>
  <c r="M906" i="1"/>
  <c r="N906" i="1"/>
  <c r="O906" i="1"/>
  <c r="P906" i="1"/>
  <c r="M907" i="1"/>
  <c r="N907" i="1"/>
  <c r="O907" i="1"/>
  <c r="P907" i="1"/>
  <c r="M908" i="1"/>
  <c r="N908" i="1"/>
  <c r="O908" i="1"/>
  <c r="P908" i="1"/>
  <c r="M909" i="1"/>
  <c r="N909" i="1"/>
  <c r="O909" i="1"/>
  <c r="P909" i="1"/>
  <c r="M910" i="1"/>
  <c r="N910" i="1"/>
  <c r="O910" i="1"/>
  <c r="P910" i="1"/>
  <c r="M911" i="1"/>
  <c r="N911" i="1"/>
  <c r="O911" i="1"/>
  <c r="P911" i="1"/>
  <c r="M912" i="1"/>
  <c r="N912" i="1"/>
  <c r="O912" i="1"/>
  <c r="P912" i="1"/>
  <c r="M913" i="1"/>
  <c r="N913" i="1"/>
  <c r="O913" i="1"/>
  <c r="P913" i="1"/>
  <c r="M914" i="1"/>
  <c r="N914" i="1"/>
  <c r="O914" i="1"/>
  <c r="P914" i="1"/>
  <c r="M915" i="1"/>
  <c r="N915" i="1"/>
  <c r="O915" i="1"/>
  <c r="P915" i="1"/>
  <c r="M916" i="1"/>
  <c r="N916" i="1"/>
  <c r="O916" i="1"/>
  <c r="P916" i="1"/>
  <c r="M917" i="1"/>
  <c r="N917" i="1"/>
  <c r="O917" i="1"/>
  <c r="P917" i="1"/>
  <c r="M918" i="1"/>
  <c r="N918" i="1"/>
  <c r="O918" i="1"/>
  <c r="P918" i="1"/>
  <c r="M919" i="1"/>
  <c r="N919" i="1"/>
  <c r="O919" i="1"/>
  <c r="P919" i="1"/>
  <c r="M920" i="1"/>
  <c r="N920" i="1"/>
  <c r="O920" i="1"/>
  <c r="P920" i="1"/>
  <c r="M921" i="1"/>
  <c r="N921" i="1"/>
  <c r="O921" i="1"/>
  <c r="P921" i="1"/>
  <c r="M922" i="1"/>
  <c r="N922" i="1"/>
  <c r="O922" i="1"/>
  <c r="P922" i="1"/>
  <c r="M923" i="1"/>
  <c r="N923" i="1"/>
  <c r="O923" i="1"/>
  <c r="P923" i="1"/>
  <c r="M924" i="1"/>
  <c r="N924" i="1"/>
  <c r="O924" i="1"/>
  <c r="P924" i="1"/>
  <c r="M925" i="1"/>
  <c r="N925" i="1"/>
  <c r="O925" i="1"/>
  <c r="P925" i="1"/>
  <c r="M926" i="1"/>
  <c r="N926" i="1"/>
  <c r="O926" i="1"/>
  <c r="P926" i="1"/>
  <c r="M927" i="1"/>
  <c r="N927" i="1"/>
  <c r="O927" i="1"/>
  <c r="P927" i="1"/>
  <c r="M928" i="1"/>
  <c r="N928" i="1"/>
  <c r="O928" i="1"/>
  <c r="P928" i="1"/>
  <c r="M929" i="1"/>
  <c r="N929" i="1"/>
  <c r="O929" i="1"/>
  <c r="P929" i="1"/>
  <c r="M930" i="1"/>
  <c r="N930" i="1"/>
  <c r="O930" i="1"/>
  <c r="P930" i="1"/>
  <c r="M931" i="1"/>
  <c r="N931" i="1"/>
  <c r="O931" i="1"/>
  <c r="P931" i="1"/>
  <c r="M932" i="1"/>
  <c r="N932" i="1"/>
  <c r="O932" i="1"/>
  <c r="P932" i="1"/>
  <c r="M933" i="1"/>
  <c r="N933" i="1"/>
  <c r="O933" i="1"/>
  <c r="P933" i="1"/>
  <c r="M934" i="1"/>
  <c r="N934" i="1"/>
  <c r="O934" i="1"/>
  <c r="P934" i="1"/>
  <c r="M935" i="1"/>
  <c r="N935" i="1"/>
  <c r="O935" i="1"/>
  <c r="P935" i="1"/>
  <c r="M936" i="1"/>
  <c r="N936" i="1"/>
  <c r="O936" i="1"/>
  <c r="P936" i="1"/>
  <c r="M937" i="1"/>
  <c r="N937" i="1"/>
  <c r="O937" i="1"/>
  <c r="P937" i="1"/>
  <c r="M938" i="1"/>
  <c r="N938" i="1"/>
  <c r="O938" i="1"/>
  <c r="P938" i="1"/>
  <c r="M939" i="1"/>
  <c r="N939" i="1"/>
  <c r="O939" i="1"/>
  <c r="P939" i="1"/>
  <c r="M940" i="1"/>
  <c r="N940" i="1"/>
  <c r="O940" i="1"/>
  <c r="P940" i="1"/>
  <c r="L8" i="1"/>
  <c r="L9" i="1"/>
  <c r="L10" i="1"/>
  <c r="L11" i="1"/>
  <c r="L12" i="1"/>
  <c r="L13" i="1"/>
  <c r="L14" i="1"/>
  <c r="L15" i="1"/>
  <c r="L16" i="1"/>
  <c r="L17" i="1"/>
  <c r="L18" i="1"/>
  <c r="L19" i="1"/>
  <c r="L20" i="1"/>
  <c r="L21" i="1"/>
  <c r="L22" i="1"/>
  <c r="L23" i="1"/>
  <c r="L24" i="1"/>
  <c r="L25" i="1"/>
  <c r="L26" i="1"/>
  <c r="L27" i="1"/>
  <c r="L28" i="1"/>
  <c r="L29" i="1"/>
  <c r="L30" i="1"/>
  <c r="L31" i="1"/>
  <c r="L32" i="1"/>
  <c r="L33" i="1"/>
  <c r="L34" i="1"/>
  <c r="L35" i="1"/>
  <c r="L36" i="1"/>
  <c r="L37" i="1"/>
  <c r="L38" i="1"/>
  <c r="L39" i="1"/>
  <c r="L40" i="1"/>
  <c r="L41" i="1"/>
  <c r="L42" i="1"/>
  <c r="L43" i="1"/>
  <c r="L44" i="1"/>
  <c r="L45" i="1"/>
  <c r="L46" i="1"/>
  <c r="L47" i="1"/>
  <c r="L48" i="1"/>
  <c r="L49" i="1"/>
  <c r="L50" i="1"/>
  <c r="L51" i="1"/>
  <c r="L52" i="1"/>
  <c r="L53" i="1"/>
  <c r="L54" i="1"/>
  <c r="L55" i="1"/>
  <c r="L56" i="1"/>
  <c r="L57" i="1"/>
  <c r="L58" i="1"/>
  <c r="L59" i="1"/>
  <c r="L60" i="1"/>
  <c r="L61" i="1"/>
  <c r="L62" i="1"/>
  <c r="L63" i="1"/>
  <c r="L64" i="1"/>
  <c r="L65" i="1"/>
  <c r="L66" i="1"/>
  <c r="L67" i="1"/>
  <c r="L68" i="1"/>
  <c r="L69" i="1"/>
  <c r="L70" i="1"/>
  <c r="L71" i="1"/>
  <c r="L72" i="1"/>
  <c r="L73" i="1"/>
  <c r="L74" i="1"/>
  <c r="L75" i="1"/>
  <c r="L76" i="1"/>
  <c r="L77" i="1"/>
  <c r="L78" i="1"/>
  <c r="L79" i="1"/>
  <c r="L80" i="1"/>
  <c r="L81" i="1"/>
  <c r="L82" i="1"/>
  <c r="L83" i="1"/>
  <c r="L84" i="1"/>
  <c r="L85" i="1"/>
  <c r="L86" i="1"/>
  <c r="L87" i="1"/>
  <c r="L88" i="1"/>
  <c r="L89" i="1"/>
  <c r="L90" i="1"/>
  <c r="L91" i="1"/>
  <c r="L92" i="1"/>
  <c r="L93" i="1"/>
  <c r="L94" i="1"/>
  <c r="L95" i="1"/>
  <c r="L96" i="1"/>
  <c r="L97" i="1"/>
  <c r="L98" i="1"/>
  <c r="L99" i="1"/>
  <c r="L100" i="1"/>
  <c r="L101" i="1"/>
  <c r="L102" i="1"/>
  <c r="L103" i="1"/>
  <c r="L104" i="1"/>
  <c r="L105" i="1"/>
  <c r="L106" i="1"/>
  <c r="L107" i="1"/>
  <c r="L108" i="1"/>
  <c r="L109" i="1"/>
  <c r="L110" i="1"/>
  <c r="L111" i="1"/>
  <c r="L112" i="1"/>
  <c r="L113" i="1"/>
  <c r="L114" i="1"/>
  <c r="L115" i="1"/>
  <c r="L116" i="1"/>
  <c r="L117" i="1"/>
  <c r="L118" i="1"/>
  <c r="L119" i="1"/>
  <c r="L120" i="1"/>
  <c r="L121" i="1"/>
  <c r="L122" i="1"/>
  <c r="L123" i="1"/>
  <c r="L124" i="1"/>
  <c r="L125" i="1"/>
  <c r="L126" i="1"/>
  <c r="L127" i="1"/>
  <c r="L128" i="1"/>
  <c r="L129" i="1"/>
  <c r="L130" i="1"/>
  <c r="L131" i="1"/>
  <c r="L132" i="1"/>
  <c r="L133" i="1"/>
  <c r="L134" i="1"/>
  <c r="L135" i="1"/>
  <c r="L136" i="1"/>
  <c r="L137" i="1"/>
  <c r="L138" i="1"/>
  <c r="L139" i="1"/>
  <c r="L140" i="1"/>
  <c r="L141" i="1"/>
  <c r="L142" i="1"/>
  <c r="L143" i="1"/>
  <c r="L144" i="1"/>
  <c r="L145" i="1"/>
  <c r="L146" i="1"/>
  <c r="L147" i="1"/>
  <c r="L148" i="1"/>
  <c r="L149" i="1"/>
  <c r="L150" i="1"/>
  <c r="L151" i="1"/>
  <c r="L152" i="1"/>
  <c r="L153" i="1"/>
  <c r="L154" i="1"/>
  <c r="L155" i="1"/>
  <c r="L156" i="1"/>
  <c r="L157" i="1"/>
  <c r="L158" i="1"/>
  <c r="L159" i="1"/>
  <c r="L160" i="1"/>
  <c r="L161" i="1"/>
  <c r="L162" i="1"/>
  <c r="L163" i="1"/>
  <c r="L164" i="1"/>
  <c r="L165" i="1"/>
  <c r="L166" i="1"/>
  <c r="L167" i="1"/>
  <c r="L168" i="1"/>
  <c r="L169" i="1"/>
  <c r="L170" i="1"/>
  <c r="L171" i="1"/>
  <c r="L172" i="1"/>
  <c r="L173" i="1"/>
  <c r="L174" i="1"/>
  <c r="L175" i="1"/>
  <c r="L176" i="1"/>
  <c r="L177" i="1"/>
  <c r="L178" i="1"/>
  <c r="L179" i="1"/>
  <c r="L180" i="1"/>
  <c r="L181" i="1"/>
  <c r="L182" i="1"/>
  <c r="L183" i="1"/>
  <c r="L184" i="1"/>
  <c r="L185" i="1"/>
  <c r="L186" i="1"/>
  <c r="L187" i="1"/>
  <c r="L188" i="1"/>
  <c r="L189" i="1"/>
  <c r="L190" i="1"/>
  <c r="L191" i="1"/>
  <c r="L192" i="1"/>
  <c r="L193" i="1"/>
  <c r="L194" i="1"/>
  <c r="L195" i="1"/>
  <c r="L196" i="1"/>
  <c r="L197" i="1"/>
  <c r="L198" i="1"/>
  <c r="L199" i="1"/>
  <c r="L200" i="1"/>
  <c r="L201" i="1"/>
  <c r="L202" i="1"/>
  <c r="L203" i="1"/>
  <c r="L204" i="1"/>
  <c r="L205" i="1"/>
  <c r="L206" i="1"/>
  <c r="L207" i="1"/>
  <c r="L208" i="1"/>
  <c r="L209" i="1"/>
  <c r="L210" i="1"/>
  <c r="L211" i="1"/>
  <c r="L212" i="1"/>
  <c r="L213" i="1"/>
  <c r="L214" i="1"/>
  <c r="L215" i="1"/>
  <c r="L216" i="1"/>
  <c r="L217" i="1"/>
  <c r="L218" i="1"/>
  <c r="L219" i="1"/>
  <c r="L220" i="1"/>
  <c r="L221" i="1"/>
  <c r="L222" i="1"/>
  <c r="L223" i="1"/>
  <c r="L224" i="1"/>
  <c r="L225" i="1"/>
  <c r="L226" i="1"/>
  <c r="L227" i="1"/>
  <c r="L228" i="1"/>
  <c r="L229" i="1"/>
  <c r="L230" i="1"/>
  <c r="L231" i="1"/>
  <c r="L232" i="1"/>
  <c r="L233" i="1"/>
  <c r="L234" i="1"/>
  <c r="L235" i="1"/>
  <c r="L236" i="1"/>
  <c r="L237" i="1"/>
  <c r="L238" i="1"/>
  <c r="L239" i="1"/>
  <c r="L240" i="1"/>
  <c r="L241" i="1"/>
  <c r="L242" i="1"/>
  <c r="L243" i="1"/>
  <c r="L244" i="1"/>
  <c r="L245" i="1"/>
  <c r="L246" i="1"/>
  <c r="L247" i="1"/>
  <c r="L248" i="1"/>
  <c r="L249" i="1"/>
  <c r="L250" i="1"/>
  <c r="L251" i="1"/>
  <c r="L252" i="1"/>
  <c r="L253" i="1"/>
  <c r="L254" i="1"/>
  <c r="L255" i="1"/>
  <c r="L256" i="1"/>
  <c r="L257" i="1"/>
  <c r="L258" i="1"/>
  <c r="L259" i="1"/>
  <c r="L260" i="1"/>
  <c r="L261" i="1"/>
  <c r="L262" i="1"/>
  <c r="L263" i="1"/>
  <c r="L264" i="1"/>
  <c r="L265" i="1"/>
  <c r="L266" i="1"/>
  <c r="L267" i="1"/>
  <c r="L268" i="1"/>
  <c r="L269" i="1"/>
  <c r="L270" i="1"/>
  <c r="L271" i="1"/>
  <c r="L272" i="1"/>
  <c r="L273" i="1"/>
  <c r="L274" i="1"/>
  <c r="L275" i="1"/>
  <c r="L276" i="1"/>
  <c r="L277" i="1"/>
  <c r="L278" i="1"/>
  <c r="L279" i="1"/>
  <c r="L280" i="1"/>
  <c r="L281" i="1"/>
  <c r="L282" i="1"/>
  <c r="L283" i="1"/>
  <c r="L284" i="1"/>
  <c r="L285" i="1"/>
  <c r="L286" i="1"/>
  <c r="L287" i="1"/>
  <c r="L288" i="1"/>
  <c r="L289" i="1"/>
  <c r="L290" i="1"/>
  <c r="L291" i="1"/>
  <c r="L292" i="1"/>
  <c r="L293" i="1"/>
  <c r="L294" i="1"/>
  <c r="L295" i="1"/>
  <c r="L296" i="1"/>
  <c r="L297" i="1"/>
  <c r="L298" i="1"/>
  <c r="L299" i="1"/>
  <c r="L300" i="1"/>
  <c r="L301" i="1"/>
  <c r="L302" i="1"/>
  <c r="L303" i="1"/>
  <c r="L304" i="1"/>
  <c r="L305" i="1"/>
  <c r="L306" i="1"/>
  <c r="L307" i="1"/>
  <c r="L308" i="1"/>
  <c r="L309" i="1"/>
  <c r="L310" i="1"/>
  <c r="L311" i="1"/>
  <c r="L312" i="1"/>
  <c r="L313" i="1"/>
  <c r="L314" i="1"/>
  <c r="L315" i="1"/>
  <c r="L316" i="1"/>
  <c r="L317" i="1"/>
  <c r="L318" i="1"/>
  <c r="L319" i="1"/>
  <c r="L320" i="1"/>
  <c r="L321" i="1"/>
  <c r="L322" i="1"/>
  <c r="L323" i="1"/>
  <c r="L324" i="1"/>
  <c r="L325" i="1"/>
  <c r="L326" i="1"/>
  <c r="L327" i="1"/>
  <c r="L328" i="1"/>
  <c r="L329" i="1"/>
  <c r="L330" i="1"/>
  <c r="L331" i="1"/>
  <c r="L332" i="1"/>
  <c r="L333" i="1"/>
  <c r="L334" i="1"/>
  <c r="L335" i="1"/>
  <c r="L336" i="1"/>
  <c r="L337" i="1"/>
  <c r="L338" i="1"/>
  <c r="L339" i="1"/>
  <c r="L340" i="1"/>
  <c r="L341" i="1"/>
  <c r="L342" i="1"/>
  <c r="L343" i="1"/>
  <c r="L344" i="1"/>
  <c r="L345" i="1"/>
  <c r="L346" i="1"/>
  <c r="L347" i="1"/>
  <c r="L348" i="1"/>
  <c r="L349" i="1"/>
  <c r="L350" i="1"/>
  <c r="L351" i="1"/>
  <c r="L352" i="1"/>
  <c r="L353" i="1"/>
  <c r="L354" i="1"/>
  <c r="L355" i="1"/>
  <c r="L356" i="1"/>
  <c r="L357" i="1"/>
  <c r="L358" i="1"/>
  <c r="L359" i="1"/>
  <c r="L360" i="1"/>
  <c r="L361" i="1"/>
  <c r="L362" i="1"/>
  <c r="L363" i="1"/>
  <c r="L364" i="1"/>
  <c r="L365" i="1"/>
  <c r="L366" i="1"/>
  <c r="L367" i="1"/>
  <c r="L368" i="1"/>
  <c r="L369" i="1"/>
  <c r="L370" i="1"/>
  <c r="L371" i="1"/>
  <c r="L372" i="1"/>
  <c r="L373" i="1"/>
  <c r="L374" i="1"/>
  <c r="L375" i="1"/>
  <c r="L376" i="1"/>
  <c r="L377" i="1"/>
  <c r="L378" i="1"/>
  <c r="L379" i="1"/>
  <c r="L380" i="1"/>
  <c r="L381" i="1"/>
  <c r="L382" i="1"/>
  <c r="L383" i="1"/>
  <c r="L384" i="1"/>
  <c r="L385" i="1"/>
  <c r="L386" i="1"/>
  <c r="L387" i="1"/>
  <c r="L388" i="1"/>
  <c r="L389" i="1"/>
  <c r="L390" i="1"/>
  <c r="L391" i="1"/>
  <c r="L392" i="1"/>
  <c r="L393" i="1"/>
  <c r="L394" i="1"/>
  <c r="L395" i="1"/>
  <c r="L396" i="1"/>
  <c r="L397" i="1"/>
  <c r="L398" i="1"/>
  <c r="L399" i="1"/>
  <c r="L400" i="1"/>
  <c r="L401" i="1"/>
  <c r="L402" i="1"/>
  <c r="L403" i="1"/>
  <c r="L404" i="1"/>
  <c r="L405" i="1"/>
  <c r="L406" i="1"/>
  <c r="L407" i="1"/>
  <c r="L408" i="1"/>
  <c r="L409" i="1"/>
  <c r="L410" i="1"/>
  <c r="L411" i="1"/>
  <c r="L412" i="1"/>
  <c r="L413" i="1"/>
  <c r="L414" i="1"/>
  <c r="L415" i="1"/>
  <c r="L416" i="1"/>
  <c r="L417" i="1"/>
  <c r="L418" i="1"/>
  <c r="L419" i="1"/>
  <c r="L420" i="1"/>
  <c r="L421" i="1"/>
  <c r="L422" i="1"/>
  <c r="L423" i="1"/>
  <c r="L424" i="1"/>
  <c r="L425" i="1"/>
  <c r="L426" i="1"/>
  <c r="L427" i="1"/>
  <c r="L428" i="1"/>
  <c r="L429" i="1"/>
  <c r="L430" i="1"/>
  <c r="L431" i="1"/>
  <c r="L432" i="1"/>
  <c r="L433" i="1"/>
  <c r="L434" i="1"/>
  <c r="L435" i="1"/>
  <c r="L436" i="1"/>
  <c r="L437" i="1"/>
  <c r="L438" i="1"/>
  <c r="L439" i="1"/>
  <c r="L440" i="1"/>
  <c r="L441" i="1"/>
  <c r="L442" i="1"/>
  <c r="L443" i="1"/>
  <c r="L444" i="1"/>
  <c r="L445" i="1"/>
  <c r="L446" i="1"/>
  <c r="L447" i="1"/>
  <c r="L448" i="1"/>
  <c r="L449" i="1"/>
  <c r="L450" i="1"/>
  <c r="L451" i="1"/>
  <c r="L452" i="1"/>
  <c r="L453" i="1"/>
  <c r="L454" i="1"/>
  <c r="L455" i="1"/>
  <c r="L456" i="1"/>
  <c r="L457" i="1"/>
  <c r="L458" i="1"/>
  <c r="L459" i="1"/>
  <c r="L460" i="1"/>
  <c r="L461" i="1"/>
  <c r="L462" i="1"/>
  <c r="L463" i="1"/>
  <c r="L464" i="1"/>
  <c r="L465" i="1"/>
  <c r="L466" i="1"/>
  <c r="L467" i="1"/>
  <c r="L468" i="1"/>
  <c r="L469" i="1"/>
  <c r="L470" i="1"/>
  <c r="L471" i="1"/>
  <c r="L472" i="1"/>
  <c r="L473" i="1"/>
  <c r="L474" i="1"/>
  <c r="L475" i="1"/>
  <c r="L476" i="1"/>
  <c r="L477" i="1"/>
  <c r="L478" i="1"/>
  <c r="L479" i="1"/>
  <c r="L480" i="1"/>
  <c r="L481" i="1"/>
  <c r="L482" i="1"/>
  <c r="L483" i="1"/>
  <c r="L484" i="1"/>
  <c r="L485" i="1"/>
  <c r="L486" i="1"/>
  <c r="L487" i="1"/>
  <c r="L488" i="1"/>
  <c r="L489" i="1"/>
  <c r="L490" i="1"/>
  <c r="L491" i="1"/>
  <c r="L492" i="1"/>
  <c r="L493" i="1"/>
  <c r="L494" i="1"/>
  <c r="L495" i="1"/>
  <c r="L496" i="1"/>
  <c r="L497" i="1"/>
  <c r="L498" i="1"/>
  <c r="L499" i="1"/>
  <c r="L500" i="1"/>
  <c r="L501" i="1"/>
  <c r="L502" i="1"/>
  <c r="L503" i="1"/>
  <c r="L504" i="1"/>
  <c r="L505" i="1"/>
  <c r="L506" i="1"/>
  <c r="L507" i="1"/>
  <c r="L508" i="1"/>
  <c r="L509" i="1"/>
  <c r="L510" i="1"/>
  <c r="L511" i="1"/>
  <c r="L512" i="1"/>
  <c r="L513" i="1"/>
  <c r="L514" i="1"/>
  <c r="L515" i="1"/>
  <c r="L516" i="1"/>
  <c r="L517" i="1"/>
  <c r="L518" i="1"/>
  <c r="L519" i="1"/>
  <c r="L520" i="1"/>
  <c r="L521" i="1"/>
  <c r="L522" i="1"/>
  <c r="L523" i="1"/>
  <c r="L524" i="1"/>
  <c r="L525" i="1"/>
  <c r="L526" i="1"/>
  <c r="L527" i="1"/>
  <c r="L528" i="1"/>
  <c r="L529" i="1"/>
  <c r="L530" i="1"/>
  <c r="L531" i="1"/>
  <c r="L532" i="1"/>
  <c r="L533" i="1"/>
  <c r="L534" i="1"/>
  <c r="L535" i="1"/>
  <c r="L536" i="1"/>
  <c r="L537" i="1"/>
  <c r="L538" i="1"/>
  <c r="L539" i="1"/>
  <c r="L540" i="1"/>
  <c r="L541" i="1"/>
  <c r="L542" i="1"/>
  <c r="L543" i="1"/>
  <c r="L544" i="1"/>
  <c r="L545" i="1"/>
  <c r="L546" i="1"/>
  <c r="L547" i="1"/>
  <c r="L548" i="1"/>
  <c r="L549" i="1"/>
  <c r="L550" i="1"/>
  <c r="L551" i="1"/>
  <c r="L552" i="1"/>
  <c r="L553" i="1"/>
  <c r="L554" i="1"/>
  <c r="L555" i="1"/>
  <c r="L556" i="1"/>
  <c r="L557" i="1"/>
  <c r="L558" i="1"/>
  <c r="L559" i="1"/>
  <c r="L560" i="1"/>
  <c r="L561" i="1"/>
  <c r="L562" i="1"/>
  <c r="L563" i="1"/>
  <c r="L564" i="1"/>
  <c r="L565" i="1"/>
  <c r="L566" i="1"/>
  <c r="L567" i="1"/>
  <c r="L568" i="1"/>
  <c r="L569" i="1"/>
  <c r="L570" i="1"/>
  <c r="L571" i="1"/>
  <c r="L572" i="1"/>
  <c r="L573" i="1"/>
  <c r="L574" i="1"/>
  <c r="L575" i="1"/>
  <c r="L576" i="1"/>
  <c r="L577" i="1"/>
  <c r="L578" i="1"/>
  <c r="L579" i="1"/>
  <c r="L580" i="1"/>
  <c r="L581" i="1"/>
  <c r="L582" i="1"/>
  <c r="L583" i="1"/>
  <c r="L584" i="1"/>
  <c r="L585" i="1"/>
  <c r="L586" i="1"/>
  <c r="L587" i="1"/>
  <c r="L588" i="1"/>
  <c r="L589" i="1"/>
  <c r="L590" i="1"/>
  <c r="L591" i="1"/>
  <c r="L592" i="1"/>
  <c r="L593" i="1"/>
  <c r="L594" i="1"/>
  <c r="L595" i="1"/>
  <c r="L596" i="1"/>
  <c r="L597" i="1"/>
  <c r="L598" i="1"/>
  <c r="L599" i="1"/>
  <c r="L600" i="1"/>
  <c r="L601" i="1"/>
  <c r="L602" i="1"/>
  <c r="L603" i="1"/>
  <c r="L604" i="1"/>
  <c r="L605" i="1"/>
  <c r="L606" i="1"/>
  <c r="L607" i="1"/>
  <c r="L608" i="1"/>
  <c r="L609" i="1"/>
  <c r="L610" i="1"/>
  <c r="L611" i="1"/>
  <c r="L612" i="1"/>
  <c r="L613" i="1"/>
  <c r="L614" i="1"/>
  <c r="L615" i="1"/>
  <c r="L616" i="1"/>
  <c r="L617" i="1"/>
  <c r="L618" i="1"/>
  <c r="L619" i="1"/>
  <c r="L620" i="1"/>
  <c r="L621" i="1"/>
  <c r="L622" i="1"/>
  <c r="L623" i="1"/>
  <c r="L624" i="1"/>
  <c r="L625" i="1"/>
  <c r="L626" i="1"/>
  <c r="L627" i="1"/>
  <c r="L628" i="1"/>
  <c r="L629" i="1"/>
  <c r="L630" i="1"/>
  <c r="L631" i="1"/>
  <c r="L632" i="1"/>
  <c r="L633" i="1"/>
  <c r="L634" i="1"/>
  <c r="L635" i="1"/>
  <c r="L636" i="1"/>
  <c r="L637" i="1"/>
  <c r="L638" i="1"/>
  <c r="L639" i="1"/>
  <c r="L640" i="1"/>
  <c r="L641" i="1"/>
  <c r="L642" i="1"/>
  <c r="L643" i="1"/>
  <c r="L644" i="1"/>
  <c r="L645" i="1"/>
  <c r="L646" i="1"/>
  <c r="L647" i="1"/>
  <c r="L648" i="1"/>
  <c r="L649" i="1"/>
  <c r="L650" i="1"/>
  <c r="L651" i="1"/>
  <c r="L652" i="1"/>
  <c r="L653" i="1"/>
  <c r="L654" i="1"/>
  <c r="L655" i="1"/>
  <c r="L656" i="1"/>
  <c r="L657" i="1"/>
  <c r="L658" i="1"/>
  <c r="L659" i="1"/>
  <c r="L660" i="1"/>
  <c r="L661" i="1"/>
  <c r="L662" i="1"/>
  <c r="L663" i="1"/>
  <c r="L664" i="1"/>
  <c r="L665" i="1"/>
  <c r="L666" i="1"/>
  <c r="L667" i="1"/>
  <c r="L668" i="1"/>
  <c r="L669" i="1"/>
  <c r="L670" i="1"/>
  <c r="L671" i="1"/>
  <c r="L672" i="1"/>
  <c r="L673" i="1"/>
  <c r="L674" i="1"/>
  <c r="L675" i="1"/>
  <c r="L676" i="1"/>
  <c r="L677" i="1"/>
  <c r="L678" i="1"/>
  <c r="L679" i="1"/>
  <c r="L680" i="1"/>
  <c r="L681" i="1"/>
  <c r="L682" i="1"/>
  <c r="L683" i="1"/>
  <c r="L684" i="1"/>
  <c r="L685" i="1"/>
  <c r="L686" i="1"/>
  <c r="L687" i="1"/>
  <c r="L688" i="1"/>
  <c r="L689" i="1"/>
  <c r="L690" i="1"/>
  <c r="L691" i="1"/>
  <c r="L692" i="1"/>
  <c r="L693" i="1"/>
  <c r="L694" i="1"/>
  <c r="L695" i="1"/>
  <c r="L696" i="1"/>
  <c r="L697" i="1"/>
  <c r="L698" i="1"/>
  <c r="L699" i="1"/>
  <c r="L700" i="1"/>
  <c r="L701" i="1"/>
  <c r="L702" i="1"/>
  <c r="L703" i="1"/>
  <c r="L704" i="1"/>
  <c r="L705" i="1"/>
  <c r="L706" i="1"/>
  <c r="L707" i="1"/>
  <c r="L708" i="1"/>
  <c r="L709" i="1"/>
  <c r="L710" i="1"/>
  <c r="L711" i="1"/>
  <c r="L712" i="1"/>
  <c r="L713" i="1"/>
  <c r="L714" i="1"/>
  <c r="L715" i="1"/>
  <c r="L716" i="1"/>
  <c r="L717" i="1"/>
  <c r="L718" i="1"/>
  <c r="L719" i="1"/>
  <c r="L720" i="1"/>
  <c r="L721" i="1"/>
  <c r="L722" i="1"/>
  <c r="L723" i="1"/>
  <c r="L724" i="1"/>
  <c r="L725" i="1"/>
  <c r="L726" i="1"/>
  <c r="L727" i="1"/>
  <c r="L728" i="1"/>
  <c r="L729" i="1"/>
  <c r="L730" i="1"/>
  <c r="L731" i="1"/>
  <c r="L732" i="1"/>
  <c r="L733" i="1"/>
  <c r="L734" i="1"/>
  <c r="L735" i="1"/>
  <c r="L736" i="1"/>
  <c r="L737" i="1"/>
  <c r="L738" i="1"/>
  <c r="L739" i="1"/>
  <c r="L740" i="1"/>
  <c r="L741" i="1"/>
  <c r="L742" i="1"/>
  <c r="L743" i="1"/>
  <c r="L744" i="1"/>
  <c r="L745" i="1"/>
  <c r="L746" i="1"/>
  <c r="L747" i="1"/>
  <c r="L748" i="1"/>
  <c r="L749" i="1"/>
  <c r="L750" i="1"/>
  <c r="L751" i="1"/>
  <c r="L752" i="1"/>
  <c r="L753" i="1"/>
  <c r="L754" i="1"/>
  <c r="L755" i="1"/>
  <c r="L756" i="1"/>
  <c r="L757" i="1"/>
  <c r="L758" i="1"/>
  <c r="L759" i="1"/>
  <c r="L760" i="1"/>
  <c r="L761" i="1"/>
  <c r="L762" i="1"/>
  <c r="L763" i="1"/>
  <c r="L764" i="1"/>
  <c r="L765" i="1"/>
  <c r="L766" i="1"/>
  <c r="L767" i="1"/>
  <c r="L768" i="1"/>
  <c r="L769" i="1"/>
  <c r="L770" i="1"/>
  <c r="L771" i="1"/>
  <c r="L772" i="1"/>
  <c r="L773" i="1"/>
  <c r="L774" i="1"/>
  <c r="L775" i="1"/>
  <c r="L776" i="1"/>
  <c r="L777" i="1"/>
  <c r="L778" i="1"/>
  <c r="L779" i="1"/>
  <c r="L780" i="1"/>
  <c r="L781" i="1"/>
  <c r="L782" i="1"/>
  <c r="L783" i="1"/>
  <c r="L784" i="1"/>
  <c r="L785" i="1"/>
  <c r="L786" i="1"/>
  <c r="L787" i="1"/>
  <c r="L788" i="1"/>
  <c r="L789" i="1"/>
  <c r="L790" i="1"/>
  <c r="L791" i="1"/>
  <c r="L792" i="1"/>
  <c r="L793" i="1"/>
  <c r="L794" i="1"/>
  <c r="L795" i="1"/>
  <c r="L796" i="1"/>
  <c r="L797" i="1"/>
  <c r="L798" i="1"/>
  <c r="L799" i="1"/>
  <c r="L800" i="1"/>
  <c r="L801" i="1"/>
  <c r="L802" i="1"/>
  <c r="L803" i="1"/>
  <c r="L804" i="1"/>
  <c r="L805" i="1"/>
  <c r="L806" i="1"/>
  <c r="L807" i="1"/>
  <c r="L808" i="1"/>
  <c r="L809" i="1"/>
  <c r="L810" i="1"/>
  <c r="L811" i="1"/>
  <c r="L812" i="1"/>
  <c r="L813" i="1"/>
  <c r="L814" i="1"/>
  <c r="L815" i="1"/>
  <c r="L816" i="1"/>
  <c r="L817" i="1"/>
  <c r="L818" i="1"/>
  <c r="L819" i="1"/>
  <c r="L820" i="1"/>
  <c r="L821" i="1"/>
  <c r="L822" i="1"/>
  <c r="L823" i="1"/>
  <c r="L824" i="1"/>
  <c r="L825" i="1"/>
  <c r="L826" i="1"/>
  <c r="L827" i="1"/>
  <c r="L828" i="1"/>
  <c r="L829" i="1"/>
  <c r="L830" i="1"/>
  <c r="L831" i="1"/>
  <c r="L832" i="1"/>
  <c r="L833" i="1"/>
  <c r="L834" i="1"/>
  <c r="L835" i="1"/>
  <c r="L836" i="1"/>
  <c r="L837" i="1"/>
  <c r="L838" i="1"/>
  <c r="L839" i="1"/>
  <c r="L840" i="1"/>
  <c r="L841" i="1"/>
  <c r="L842" i="1"/>
  <c r="L843" i="1"/>
  <c r="L844" i="1"/>
  <c r="L845" i="1"/>
  <c r="L846" i="1"/>
  <c r="L847" i="1"/>
  <c r="L848" i="1"/>
  <c r="L849" i="1"/>
  <c r="L850" i="1"/>
  <c r="L851" i="1"/>
  <c r="L852" i="1"/>
  <c r="L853" i="1"/>
  <c r="L854" i="1"/>
  <c r="L855" i="1"/>
  <c r="L856" i="1"/>
  <c r="L857" i="1"/>
  <c r="L858" i="1"/>
  <c r="L859" i="1"/>
  <c r="L860" i="1"/>
  <c r="L861" i="1"/>
  <c r="L862" i="1"/>
  <c r="L863" i="1"/>
  <c r="L864" i="1"/>
  <c r="L865" i="1"/>
  <c r="L866" i="1"/>
  <c r="L867" i="1"/>
  <c r="L868" i="1"/>
  <c r="L869" i="1"/>
  <c r="L870" i="1"/>
  <c r="L871" i="1"/>
  <c r="L872" i="1"/>
  <c r="L873" i="1"/>
  <c r="L874" i="1"/>
  <c r="L875" i="1"/>
  <c r="L876" i="1"/>
  <c r="L877" i="1"/>
  <c r="L878" i="1"/>
  <c r="L879" i="1"/>
  <c r="L880" i="1"/>
  <c r="L881" i="1"/>
  <c r="L882" i="1"/>
  <c r="L883" i="1"/>
  <c r="L884" i="1"/>
  <c r="L885" i="1"/>
  <c r="L886" i="1"/>
  <c r="L887" i="1"/>
  <c r="L888" i="1"/>
  <c r="L889" i="1"/>
  <c r="L890" i="1"/>
  <c r="L891" i="1"/>
  <c r="L892" i="1"/>
  <c r="L893" i="1"/>
  <c r="L894" i="1"/>
  <c r="L895" i="1"/>
  <c r="L896" i="1"/>
  <c r="L897" i="1"/>
  <c r="L898" i="1"/>
  <c r="L899" i="1"/>
  <c r="L900" i="1"/>
  <c r="L901" i="1"/>
  <c r="L902" i="1"/>
  <c r="L903" i="1"/>
  <c r="L904" i="1"/>
  <c r="L905" i="1"/>
  <c r="L906" i="1"/>
  <c r="L907" i="1"/>
  <c r="L908" i="1"/>
  <c r="L909" i="1"/>
  <c r="L910" i="1"/>
  <c r="L911" i="1"/>
  <c r="L912" i="1"/>
  <c r="L913" i="1"/>
  <c r="L914" i="1"/>
  <c r="L915" i="1"/>
  <c r="L916" i="1"/>
  <c r="L917" i="1"/>
  <c r="L918" i="1"/>
  <c r="L919" i="1"/>
  <c r="L920" i="1"/>
  <c r="L921" i="1"/>
  <c r="L922" i="1"/>
  <c r="L923" i="1"/>
  <c r="L924" i="1"/>
  <c r="L925" i="1"/>
  <c r="L926" i="1"/>
  <c r="L927" i="1"/>
  <c r="L928" i="1"/>
  <c r="L929" i="1"/>
  <c r="L930" i="1"/>
  <c r="L931" i="1"/>
  <c r="L932" i="1"/>
  <c r="L933" i="1"/>
  <c r="L934" i="1"/>
  <c r="L935" i="1"/>
  <c r="L936" i="1"/>
  <c r="L937" i="1"/>
  <c r="L938" i="1"/>
  <c r="L939" i="1"/>
  <c r="L940" i="1"/>
  <c r="C13" i="3"/>
  <c r="D13" i="3"/>
  <c r="C14" i="3"/>
  <c r="D14" i="3"/>
  <c r="C15" i="3"/>
  <c r="D15" i="3"/>
  <c r="C16" i="3"/>
  <c r="D16" i="3"/>
  <c r="C17" i="3"/>
  <c r="D17" i="3"/>
  <c r="C39" i="3"/>
  <c r="C41" i="3"/>
  <c r="E17" i="3"/>
  <c r="E39" i="3"/>
  <c r="F17" i="3"/>
  <c r="E13" i="3"/>
  <c r="F13" i="3"/>
  <c r="E14" i="3"/>
  <c r="F14" i="3"/>
  <c r="E15" i="3"/>
  <c r="F15" i="3"/>
  <c r="E16" i="3"/>
  <c r="F16" i="3"/>
  <c r="S3" i="1"/>
  <c r="S4" i="1"/>
  <c r="Q419" i="1"/>
  <c r="R419" i="1"/>
  <c r="Q420" i="1"/>
  <c r="R420" i="1"/>
  <c r="Q421" i="1"/>
  <c r="R421" i="1"/>
  <c r="Q422" i="1"/>
  <c r="R422" i="1"/>
  <c r="Q423" i="1"/>
  <c r="R423" i="1"/>
  <c r="Q424" i="1"/>
  <c r="R424" i="1"/>
  <c r="Q425" i="1"/>
  <c r="R425" i="1"/>
  <c r="Q426" i="1"/>
  <c r="R426" i="1"/>
  <c r="Q427" i="1"/>
  <c r="R427" i="1"/>
  <c r="Q428" i="1"/>
  <c r="R428" i="1"/>
  <c r="Q429" i="1"/>
  <c r="R429" i="1"/>
  <c r="Q430" i="1"/>
  <c r="R430" i="1"/>
  <c r="Q431" i="1"/>
  <c r="R431" i="1"/>
  <c r="Q432" i="1"/>
  <c r="R432" i="1"/>
  <c r="Q433" i="1"/>
  <c r="R433" i="1"/>
  <c r="Q434" i="1"/>
  <c r="R434" i="1"/>
  <c r="Q435" i="1"/>
  <c r="R435" i="1"/>
  <c r="Q436" i="1"/>
  <c r="R436" i="1"/>
  <c r="Q437" i="1"/>
  <c r="R437" i="1"/>
  <c r="Q438" i="1"/>
  <c r="R438" i="1"/>
  <c r="Q439" i="1"/>
  <c r="R439" i="1"/>
  <c r="Q440" i="1"/>
  <c r="R440" i="1"/>
  <c r="Q441" i="1"/>
  <c r="R441" i="1"/>
  <c r="Q442" i="1"/>
  <c r="R442" i="1"/>
  <c r="Q443" i="1"/>
  <c r="R443" i="1"/>
  <c r="Q444" i="1"/>
  <c r="R444" i="1"/>
  <c r="Q445" i="1"/>
  <c r="R445" i="1"/>
  <c r="Q446" i="1"/>
  <c r="R446" i="1"/>
  <c r="Q447" i="1"/>
  <c r="R447" i="1"/>
  <c r="Q448" i="1"/>
  <c r="R448" i="1"/>
  <c r="Q449" i="1"/>
  <c r="R449" i="1"/>
  <c r="Q450" i="1"/>
  <c r="R450" i="1"/>
  <c r="Q451" i="1"/>
  <c r="R451" i="1"/>
  <c r="Q452" i="1"/>
  <c r="R452" i="1"/>
  <c r="Q453" i="1"/>
  <c r="R453" i="1"/>
  <c r="Q454" i="1"/>
  <c r="R454" i="1"/>
  <c r="Q455" i="1"/>
  <c r="R455" i="1"/>
  <c r="Q456" i="1"/>
  <c r="R456" i="1"/>
  <c r="Q457" i="1"/>
  <c r="R457" i="1"/>
  <c r="Q458" i="1"/>
  <c r="R458" i="1"/>
  <c r="Q459" i="1"/>
  <c r="R459" i="1"/>
  <c r="Q460" i="1"/>
  <c r="R460" i="1"/>
  <c r="Q461" i="1"/>
  <c r="R461" i="1"/>
  <c r="Q462" i="1"/>
  <c r="R462" i="1"/>
  <c r="Q463" i="1"/>
  <c r="R463" i="1"/>
  <c r="Q464" i="1"/>
  <c r="R464" i="1"/>
  <c r="Q465" i="1"/>
  <c r="R465" i="1"/>
  <c r="Q466" i="1"/>
  <c r="R466" i="1"/>
  <c r="Q467" i="1"/>
  <c r="R467" i="1"/>
  <c r="Q468" i="1"/>
  <c r="R468" i="1"/>
  <c r="Q469" i="1"/>
  <c r="R469" i="1"/>
  <c r="Q470" i="1"/>
  <c r="R470" i="1"/>
  <c r="Q471" i="1"/>
  <c r="R471" i="1"/>
  <c r="Q472" i="1"/>
  <c r="R472" i="1"/>
  <c r="Q473" i="1"/>
  <c r="R473" i="1"/>
  <c r="Q474" i="1"/>
  <c r="R474" i="1"/>
  <c r="Q475" i="1"/>
  <c r="R475" i="1"/>
  <c r="Q476" i="1"/>
  <c r="R476" i="1"/>
  <c r="Q477" i="1"/>
  <c r="R477" i="1"/>
  <c r="Q478" i="1"/>
  <c r="R478" i="1"/>
  <c r="Q479" i="1"/>
  <c r="R479" i="1"/>
  <c r="Q480" i="1"/>
  <c r="R480" i="1"/>
  <c r="Q481" i="1"/>
  <c r="R481" i="1"/>
  <c r="Q482" i="1"/>
  <c r="R482" i="1"/>
  <c r="Q483" i="1"/>
  <c r="R483" i="1"/>
  <c r="Q484" i="1"/>
  <c r="R484" i="1"/>
  <c r="Q485" i="1"/>
  <c r="R485" i="1"/>
  <c r="Q486" i="1"/>
  <c r="R486" i="1"/>
  <c r="Q487" i="1"/>
  <c r="R487" i="1"/>
  <c r="Q488" i="1"/>
  <c r="R488" i="1"/>
  <c r="Q489" i="1"/>
  <c r="R489" i="1"/>
  <c r="Q490" i="1"/>
  <c r="R490" i="1"/>
  <c r="Q491" i="1"/>
  <c r="R491" i="1"/>
  <c r="Q492" i="1"/>
  <c r="R492" i="1"/>
  <c r="Q493" i="1"/>
  <c r="R493" i="1"/>
  <c r="Q494" i="1"/>
  <c r="R494" i="1"/>
  <c r="Q495" i="1"/>
  <c r="R495" i="1"/>
  <c r="Q496" i="1"/>
  <c r="R496" i="1"/>
  <c r="Q497" i="1"/>
  <c r="R497" i="1"/>
  <c r="Q498" i="1"/>
  <c r="R498" i="1"/>
  <c r="Q499" i="1"/>
  <c r="R499" i="1"/>
  <c r="Q500" i="1"/>
  <c r="R500" i="1"/>
  <c r="Q501" i="1"/>
  <c r="R501" i="1"/>
  <c r="Q502" i="1"/>
  <c r="R502" i="1"/>
  <c r="Q503" i="1"/>
  <c r="R503" i="1"/>
  <c r="Q504" i="1"/>
  <c r="R504" i="1"/>
  <c r="Q505" i="1"/>
  <c r="R505" i="1"/>
  <c r="Q506" i="1"/>
  <c r="R506" i="1"/>
  <c r="Q507" i="1"/>
  <c r="R507" i="1"/>
  <c r="Q508" i="1"/>
  <c r="R508" i="1"/>
  <c r="Q509" i="1"/>
  <c r="R509" i="1"/>
  <c r="Q510" i="1"/>
  <c r="R510" i="1"/>
  <c r="Q511" i="1"/>
  <c r="R511" i="1"/>
  <c r="Q512" i="1"/>
  <c r="R512" i="1"/>
  <c r="Q513" i="1"/>
  <c r="R513" i="1"/>
  <c r="Q514" i="1"/>
  <c r="R514" i="1"/>
  <c r="Q515" i="1"/>
  <c r="R515" i="1"/>
  <c r="Q516" i="1"/>
  <c r="R516" i="1"/>
  <c r="Q517" i="1"/>
  <c r="R517" i="1"/>
  <c r="Q518" i="1"/>
  <c r="R518" i="1"/>
  <c r="Q519" i="1"/>
  <c r="R519" i="1"/>
  <c r="Q520" i="1"/>
  <c r="R520" i="1"/>
  <c r="Q521" i="1"/>
  <c r="R521" i="1"/>
  <c r="Q522" i="1"/>
  <c r="R522" i="1"/>
  <c r="Q523" i="1"/>
  <c r="R523" i="1"/>
  <c r="Q524" i="1"/>
  <c r="R524" i="1"/>
  <c r="Q525" i="1"/>
  <c r="R525" i="1"/>
  <c r="Q526" i="1"/>
  <c r="R526" i="1"/>
  <c r="Q527" i="1"/>
  <c r="R527" i="1"/>
  <c r="Q528" i="1"/>
  <c r="R528" i="1"/>
  <c r="Q529" i="1"/>
  <c r="R529" i="1"/>
  <c r="Q530" i="1"/>
  <c r="R530" i="1"/>
  <c r="Q531" i="1"/>
  <c r="R531" i="1"/>
  <c r="Q532" i="1"/>
  <c r="R532" i="1"/>
  <c r="Q533" i="1"/>
  <c r="R533" i="1"/>
  <c r="Q534" i="1"/>
  <c r="R534" i="1"/>
  <c r="Q535" i="1"/>
  <c r="R535" i="1"/>
  <c r="Q536" i="1"/>
  <c r="R536" i="1"/>
  <c r="Q537" i="1"/>
  <c r="R537" i="1"/>
  <c r="Q538" i="1"/>
  <c r="R538" i="1"/>
  <c r="Q539" i="1"/>
  <c r="R539" i="1"/>
  <c r="Q540" i="1"/>
  <c r="R540" i="1"/>
  <c r="Q541" i="1"/>
  <c r="R541" i="1"/>
  <c r="Q542" i="1"/>
  <c r="R542" i="1"/>
  <c r="Q543" i="1"/>
  <c r="R543" i="1"/>
  <c r="Q544" i="1"/>
  <c r="R544" i="1"/>
  <c r="Q545" i="1"/>
  <c r="R545" i="1"/>
  <c r="Q546" i="1"/>
  <c r="R546" i="1"/>
  <c r="Q547" i="1"/>
  <c r="R547" i="1"/>
  <c r="Q548" i="1"/>
  <c r="R548" i="1"/>
  <c r="Q549" i="1"/>
  <c r="R549" i="1"/>
  <c r="Q550" i="1"/>
  <c r="R550" i="1"/>
  <c r="Q551" i="1"/>
  <c r="R551" i="1"/>
  <c r="Q552" i="1"/>
  <c r="R552" i="1"/>
  <c r="Q553" i="1"/>
  <c r="R553" i="1"/>
  <c r="Q554" i="1"/>
  <c r="R554" i="1"/>
  <c r="Q555" i="1"/>
  <c r="R555" i="1"/>
  <c r="Q556" i="1"/>
  <c r="R556" i="1"/>
  <c r="Q557" i="1"/>
  <c r="R557" i="1"/>
  <c r="Q558" i="1"/>
  <c r="R558" i="1"/>
  <c r="Q559" i="1"/>
  <c r="R559" i="1"/>
  <c r="Q560" i="1"/>
  <c r="R560" i="1"/>
  <c r="Q561" i="1"/>
  <c r="R561" i="1"/>
  <c r="Q562" i="1"/>
  <c r="R562" i="1"/>
  <c r="Q563" i="1"/>
  <c r="R563" i="1"/>
  <c r="Q564" i="1"/>
  <c r="R564" i="1"/>
  <c r="Q565" i="1"/>
  <c r="R565" i="1"/>
  <c r="Q566" i="1"/>
  <c r="R566" i="1"/>
  <c r="Q567" i="1"/>
  <c r="R567" i="1"/>
  <c r="Q568" i="1"/>
  <c r="R568" i="1"/>
  <c r="Q569" i="1"/>
  <c r="R569" i="1"/>
  <c r="Q570" i="1"/>
  <c r="R570" i="1"/>
  <c r="Q571" i="1"/>
  <c r="R571" i="1"/>
  <c r="Q572" i="1"/>
  <c r="R572" i="1"/>
  <c r="Q573" i="1"/>
  <c r="R573" i="1"/>
  <c r="Q574" i="1"/>
  <c r="R574" i="1"/>
  <c r="Q575" i="1"/>
  <c r="R575" i="1"/>
  <c r="Q576" i="1"/>
  <c r="R576" i="1"/>
  <c r="Q577" i="1"/>
  <c r="R577" i="1"/>
  <c r="Q578" i="1"/>
  <c r="R578" i="1"/>
  <c r="Q579" i="1"/>
  <c r="R579" i="1"/>
  <c r="Q580" i="1"/>
  <c r="R580" i="1"/>
  <c r="Q581" i="1"/>
  <c r="R581" i="1"/>
  <c r="Q582" i="1"/>
  <c r="R582" i="1"/>
  <c r="Q583" i="1"/>
  <c r="R583" i="1"/>
  <c r="Q584" i="1"/>
  <c r="R584" i="1"/>
  <c r="Q585" i="1"/>
  <c r="R585" i="1"/>
  <c r="Q586" i="1"/>
  <c r="R586" i="1"/>
  <c r="Q587" i="1"/>
  <c r="R587" i="1"/>
  <c r="Q588" i="1"/>
  <c r="R588" i="1"/>
  <c r="Q589" i="1"/>
  <c r="R589" i="1"/>
  <c r="Q590" i="1"/>
  <c r="R590" i="1"/>
  <c r="Q591" i="1"/>
  <c r="R591" i="1"/>
  <c r="Q592" i="1"/>
  <c r="R592" i="1"/>
  <c r="Q593" i="1"/>
  <c r="R593" i="1"/>
  <c r="Q594" i="1"/>
  <c r="R594" i="1"/>
  <c r="Q595" i="1"/>
  <c r="R595" i="1"/>
  <c r="Q596" i="1"/>
  <c r="R596" i="1"/>
  <c r="Q597" i="1"/>
  <c r="R597" i="1"/>
  <c r="Q598" i="1"/>
  <c r="R598" i="1"/>
  <c r="Q599" i="1"/>
  <c r="R599" i="1"/>
  <c r="Q600" i="1"/>
  <c r="R600" i="1"/>
  <c r="Q601" i="1"/>
  <c r="R601" i="1"/>
  <c r="Q602" i="1"/>
  <c r="R602" i="1"/>
  <c r="Q603" i="1"/>
  <c r="R603" i="1"/>
  <c r="Q604" i="1"/>
  <c r="R604" i="1"/>
  <c r="Q605" i="1"/>
  <c r="R605" i="1"/>
  <c r="Q606" i="1"/>
  <c r="R606" i="1"/>
  <c r="Q607" i="1"/>
  <c r="R607" i="1"/>
  <c r="Q608" i="1"/>
  <c r="R608" i="1"/>
  <c r="Q609" i="1"/>
  <c r="R609" i="1"/>
  <c r="Q610" i="1"/>
  <c r="R610" i="1"/>
  <c r="Q611" i="1"/>
  <c r="R611" i="1"/>
  <c r="Q612" i="1"/>
  <c r="R612" i="1"/>
  <c r="Q613" i="1"/>
  <c r="R613" i="1"/>
  <c r="Q614" i="1"/>
  <c r="R614" i="1"/>
  <c r="Q615" i="1"/>
  <c r="R615" i="1"/>
  <c r="Q616" i="1"/>
  <c r="R616" i="1"/>
  <c r="Q617" i="1"/>
  <c r="R617" i="1"/>
  <c r="Q618" i="1"/>
  <c r="R618" i="1"/>
  <c r="Q619" i="1"/>
  <c r="R619" i="1"/>
  <c r="Q620" i="1"/>
  <c r="R620" i="1"/>
  <c r="Q621" i="1"/>
  <c r="R621" i="1"/>
  <c r="Q622" i="1"/>
  <c r="R622" i="1"/>
  <c r="Q623" i="1"/>
  <c r="R623" i="1"/>
  <c r="Q624" i="1"/>
  <c r="R624" i="1"/>
  <c r="Q625" i="1"/>
  <c r="R625" i="1"/>
  <c r="Q626" i="1"/>
  <c r="R626" i="1"/>
  <c r="Q627" i="1"/>
  <c r="R627" i="1"/>
  <c r="Q628" i="1"/>
  <c r="R628" i="1"/>
  <c r="Q629" i="1"/>
  <c r="R629" i="1"/>
  <c r="Q630" i="1"/>
  <c r="R630" i="1"/>
  <c r="Q631" i="1"/>
  <c r="R631" i="1"/>
  <c r="Q632" i="1"/>
  <c r="R632" i="1"/>
  <c r="Q633" i="1"/>
  <c r="R633" i="1"/>
  <c r="Q634" i="1"/>
  <c r="R634" i="1"/>
  <c r="Q635" i="1"/>
  <c r="R635" i="1"/>
  <c r="Q636" i="1"/>
  <c r="R636" i="1"/>
  <c r="Q637" i="1"/>
  <c r="R637" i="1"/>
  <c r="Q638" i="1"/>
  <c r="R638" i="1"/>
  <c r="Q639" i="1"/>
  <c r="R639" i="1"/>
  <c r="Q640" i="1"/>
  <c r="R640" i="1"/>
  <c r="Q641" i="1"/>
  <c r="R641" i="1"/>
  <c r="Q642" i="1"/>
  <c r="R642" i="1"/>
  <c r="Q643" i="1"/>
  <c r="R643" i="1"/>
  <c r="Q644" i="1"/>
  <c r="R644" i="1"/>
  <c r="Q645" i="1"/>
  <c r="R645" i="1"/>
  <c r="Q646" i="1"/>
  <c r="R646" i="1"/>
  <c r="Q647" i="1"/>
  <c r="R647" i="1"/>
  <c r="Q648" i="1"/>
  <c r="R648" i="1"/>
  <c r="Q649" i="1"/>
  <c r="R649" i="1"/>
  <c r="Q650" i="1"/>
  <c r="R650" i="1"/>
  <c r="Q651" i="1"/>
  <c r="R651" i="1"/>
  <c r="Q652" i="1"/>
  <c r="R652" i="1"/>
  <c r="Q653" i="1"/>
  <c r="R653" i="1"/>
  <c r="Q654" i="1"/>
  <c r="R654" i="1"/>
  <c r="Q655" i="1"/>
  <c r="R655" i="1"/>
  <c r="Q656" i="1"/>
  <c r="R656" i="1"/>
  <c r="Q657" i="1"/>
  <c r="R657" i="1"/>
  <c r="Q658" i="1"/>
  <c r="R658" i="1"/>
  <c r="Q659" i="1"/>
  <c r="R659" i="1"/>
  <c r="Q660" i="1"/>
  <c r="R660" i="1"/>
  <c r="Q661" i="1"/>
  <c r="R661" i="1"/>
  <c r="Q662" i="1"/>
  <c r="R662" i="1"/>
  <c r="Q663" i="1"/>
  <c r="R663" i="1"/>
  <c r="Q664" i="1"/>
  <c r="R664" i="1"/>
  <c r="Q665" i="1"/>
  <c r="R665" i="1"/>
  <c r="Q666" i="1"/>
  <c r="R666" i="1"/>
  <c r="Q667" i="1"/>
  <c r="R667" i="1"/>
  <c r="Q668" i="1"/>
  <c r="R668" i="1"/>
  <c r="Q669" i="1"/>
  <c r="R669" i="1"/>
  <c r="Q670" i="1"/>
  <c r="R670" i="1"/>
  <c r="Q671" i="1"/>
  <c r="R671" i="1"/>
  <c r="Q672" i="1"/>
  <c r="R672" i="1"/>
  <c r="Q673" i="1"/>
  <c r="R673" i="1"/>
  <c r="Q674" i="1"/>
  <c r="R674" i="1"/>
  <c r="Q675" i="1"/>
  <c r="R675" i="1"/>
  <c r="Q676" i="1"/>
  <c r="R676" i="1"/>
  <c r="Q677" i="1"/>
  <c r="R677" i="1"/>
  <c r="Q678" i="1"/>
  <c r="R678" i="1"/>
  <c r="Q679" i="1"/>
  <c r="R679" i="1"/>
  <c r="Q680" i="1"/>
  <c r="R680" i="1"/>
  <c r="Q681" i="1"/>
  <c r="R681" i="1"/>
  <c r="Q682" i="1"/>
  <c r="R682" i="1"/>
  <c r="Q683" i="1"/>
  <c r="R683" i="1"/>
  <c r="Q684" i="1"/>
  <c r="R684" i="1"/>
  <c r="Q685" i="1"/>
  <c r="R685" i="1"/>
  <c r="Q686" i="1"/>
  <c r="R686" i="1"/>
  <c r="Q687" i="1"/>
  <c r="R687" i="1"/>
  <c r="Q688" i="1"/>
  <c r="R688" i="1"/>
  <c r="Q689" i="1"/>
  <c r="R689" i="1"/>
  <c r="Q690" i="1"/>
  <c r="R690" i="1"/>
  <c r="Q691" i="1"/>
  <c r="R691" i="1"/>
  <c r="Q692" i="1"/>
  <c r="R692" i="1"/>
  <c r="Q693" i="1"/>
  <c r="R693" i="1"/>
  <c r="Q694" i="1"/>
  <c r="R694" i="1"/>
  <c r="Q695" i="1"/>
  <c r="R695" i="1"/>
  <c r="Q696" i="1"/>
  <c r="R696" i="1"/>
  <c r="Q697" i="1"/>
  <c r="R697" i="1"/>
  <c r="Q698" i="1"/>
  <c r="R698" i="1"/>
  <c r="Q699" i="1"/>
  <c r="R699" i="1"/>
  <c r="Q700" i="1"/>
  <c r="R700" i="1"/>
  <c r="Q701" i="1"/>
  <c r="R701" i="1"/>
  <c r="Q702" i="1"/>
  <c r="R702" i="1"/>
  <c r="Q703" i="1"/>
  <c r="R703" i="1"/>
  <c r="Q704" i="1"/>
  <c r="R704" i="1"/>
  <c r="Q705" i="1"/>
  <c r="R705" i="1"/>
  <c r="Q706" i="1"/>
  <c r="R706" i="1"/>
  <c r="Q707" i="1"/>
  <c r="R707" i="1"/>
  <c r="Q708" i="1"/>
  <c r="R708" i="1"/>
  <c r="Q709" i="1"/>
  <c r="R709" i="1"/>
  <c r="Q710" i="1"/>
  <c r="R710" i="1"/>
  <c r="Q711" i="1"/>
  <c r="R711" i="1"/>
  <c r="Q712" i="1"/>
  <c r="R712" i="1"/>
  <c r="Q713" i="1"/>
  <c r="R713" i="1"/>
  <c r="Q714" i="1"/>
  <c r="R714" i="1"/>
  <c r="Q715" i="1"/>
  <c r="R715" i="1"/>
  <c r="Q716" i="1"/>
  <c r="R716" i="1"/>
  <c r="Q717" i="1"/>
  <c r="R717" i="1"/>
  <c r="Q718" i="1"/>
  <c r="R718" i="1"/>
  <c r="Q719" i="1"/>
  <c r="R719" i="1"/>
  <c r="Q720" i="1"/>
  <c r="R720" i="1"/>
  <c r="Q721" i="1"/>
  <c r="R721" i="1"/>
  <c r="Q722" i="1"/>
  <c r="R722" i="1"/>
  <c r="Q723" i="1"/>
  <c r="R723" i="1"/>
  <c r="Q724" i="1"/>
  <c r="R724" i="1"/>
  <c r="Q725" i="1"/>
  <c r="R725" i="1"/>
  <c r="Q726" i="1"/>
  <c r="R726" i="1"/>
  <c r="Q727" i="1"/>
  <c r="R727" i="1"/>
  <c r="Q728" i="1"/>
  <c r="R728" i="1"/>
  <c r="Q729" i="1"/>
  <c r="R729" i="1"/>
  <c r="Q730" i="1"/>
  <c r="R730" i="1"/>
  <c r="Q731" i="1"/>
  <c r="R731" i="1"/>
  <c r="Q732" i="1"/>
  <c r="R732" i="1"/>
  <c r="Q733" i="1"/>
  <c r="R733" i="1"/>
  <c r="Q734" i="1"/>
  <c r="R734" i="1"/>
  <c r="Q735" i="1"/>
  <c r="R735" i="1"/>
  <c r="Q736" i="1"/>
  <c r="R736" i="1"/>
  <c r="Q737" i="1"/>
  <c r="R737" i="1"/>
  <c r="Q738" i="1"/>
  <c r="R738" i="1"/>
  <c r="Q739" i="1"/>
  <c r="R739" i="1"/>
  <c r="Q740" i="1"/>
  <c r="R740" i="1"/>
  <c r="Q741" i="1"/>
  <c r="R741" i="1"/>
  <c r="Q742" i="1"/>
  <c r="R742" i="1"/>
  <c r="Q743" i="1"/>
  <c r="R743" i="1"/>
  <c r="Q744" i="1"/>
  <c r="R744" i="1"/>
  <c r="Q745" i="1"/>
  <c r="R745" i="1"/>
  <c r="Q746" i="1"/>
  <c r="R746" i="1"/>
  <c r="Q747" i="1"/>
  <c r="R747" i="1"/>
  <c r="Q748" i="1"/>
  <c r="R748" i="1"/>
  <c r="Q749" i="1"/>
  <c r="R749" i="1"/>
  <c r="Q750" i="1"/>
  <c r="R750" i="1"/>
  <c r="Q751" i="1"/>
  <c r="R751" i="1"/>
  <c r="Q752" i="1"/>
  <c r="R752" i="1"/>
  <c r="Q753" i="1"/>
  <c r="R753" i="1"/>
  <c r="Q754" i="1"/>
  <c r="R754" i="1"/>
  <c r="Q755" i="1"/>
  <c r="R755" i="1"/>
  <c r="Q756" i="1"/>
  <c r="R756" i="1"/>
  <c r="Q757" i="1"/>
  <c r="R757" i="1"/>
  <c r="Q758" i="1"/>
  <c r="R758" i="1"/>
  <c r="Q759" i="1"/>
  <c r="R759" i="1"/>
  <c r="Q760" i="1"/>
  <c r="R760" i="1"/>
  <c r="Q761" i="1"/>
  <c r="R761" i="1"/>
  <c r="Q762" i="1"/>
  <c r="R762" i="1"/>
  <c r="Q763" i="1"/>
  <c r="R763" i="1"/>
  <c r="Q764" i="1"/>
  <c r="R764" i="1"/>
  <c r="Q765" i="1"/>
  <c r="R765" i="1"/>
  <c r="Q766" i="1"/>
  <c r="R766" i="1"/>
  <c r="Q767" i="1"/>
  <c r="R767" i="1"/>
  <c r="Q768" i="1"/>
  <c r="R768" i="1"/>
  <c r="Q769" i="1"/>
  <c r="R769" i="1"/>
  <c r="Q770" i="1"/>
  <c r="R770" i="1"/>
  <c r="Q771" i="1"/>
  <c r="R771" i="1"/>
  <c r="Q772" i="1"/>
  <c r="R772" i="1"/>
  <c r="Q773" i="1"/>
  <c r="R773" i="1"/>
  <c r="Q774" i="1"/>
  <c r="R774" i="1"/>
  <c r="Q775" i="1"/>
  <c r="R775" i="1"/>
  <c r="Q776" i="1"/>
  <c r="R776" i="1"/>
  <c r="Q777" i="1"/>
  <c r="R777" i="1"/>
  <c r="Q778" i="1"/>
  <c r="R778" i="1"/>
  <c r="Q779" i="1"/>
  <c r="R779" i="1"/>
  <c r="Q780" i="1"/>
  <c r="R780" i="1"/>
  <c r="Q781" i="1"/>
  <c r="R781" i="1"/>
  <c r="Q782" i="1"/>
  <c r="R782" i="1"/>
  <c r="Q783" i="1"/>
  <c r="R783" i="1"/>
  <c r="Q784" i="1"/>
  <c r="R784" i="1"/>
  <c r="Q785" i="1"/>
  <c r="R785" i="1"/>
  <c r="Q786" i="1"/>
  <c r="R786" i="1"/>
  <c r="Q787" i="1"/>
  <c r="R787" i="1"/>
  <c r="Q788" i="1"/>
  <c r="R788" i="1"/>
  <c r="Q789" i="1"/>
  <c r="R789" i="1"/>
  <c r="Q790" i="1"/>
  <c r="R790" i="1"/>
  <c r="Q791" i="1"/>
  <c r="R791" i="1"/>
  <c r="Q792" i="1"/>
  <c r="R792" i="1"/>
  <c r="Q793" i="1"/>
  <c r="R793" i="1"/>
  <c r="Q794" i="1"/>
  <c r="R794" i="1"/>
  <c r="Q795" i="1"/>
  <c r="R795" i="1"/>
  <c r="Q796" i="1"/>
  <c r="R796" i="1"/>
  <c r="Q797" i="1"/>
  <c r="R797" i="1"/>
  <c r="Q798" i="1"/>
  <c r="R798" i="1"/>
  <c r="Q799" i="1"/>
  <c r="R799" i="1"/>
  <c r="Q800" i="1"/>
  <c r="R800" i="1"/>
  <c r="Q801" i="1"/>
  <c r="R801" i="1"/>
  <c r="Q802" i="1"/>
  <c r="R802" i="1"/>
  <c r="Q803" i="1"/>
  <c r="R803" i="1"/>
  <c r="Q804" i="1"/>
  <c r="R804" i="1"/>
  <c r="Q805" i="1"/>
  <c r="R805" i="1"/>
  <c r="Q806" i="1"/>
  <c r="R806" i="1"/>
  <c r="Q807" i="1"/>
  <c r="R807" i="1"/>
  <c r="Q808" i="1"/>
  <c r="R808" i="1"/>
  <c r="Q809" i="1"/>
  <c r="R809" i="1"/>
  <c r="Q810" i="1"/>
  <c r="R810" i="1"/>
  <c r="Q811" i="1"/>
  <c r="R811" i="1"/>
  <c r="Q812" i="1"/>
  <c r="R812" i="1"/>
  <c r="Q813" i="1"/>
  <c r="R813" i="1"/>
  <c r="Q814" i="1"/>
  <c r="R814" i="1"/>
  <c r="Q815" i="1"/>
  <c r="R815" i="1"/>
  <c r="Q816" i="1"/>
  <c r="R816" i="1"/>
  <c r="Q817" i="1"/>
  <c r="R817" i="1"/>
  <c r="Q818" i="1"/>
  <c r="R818" i="1"/>
  <c r="Q819" i="1"/>
  <c r="R819" i="1"/>
  <c r="Q820" i="1"/>
  <c r="R820" i="1"/>
  <c r="Q821" i="1"/>
  <c r="R821" i="1"/>
  <c r="Q822" i="1"/>
  <c r="R822" i="1"/>
  <c r="Q823" i="1"/>
  <c r="R823" i="1"/>
  <c r="Q824" i="1"/>
  <c r="R824" i="1"/>
  <c r="Q825" i="1"/>
  <c r="R825" i="1"/>
  <c r="Q826" i="1"/>
  <c r="R826" i="1"/>
  <c r="Q827" i="1"/>
  <c r="R827" i="1"/>
  <c r="Q828" i="1"/>
  <c r="R828" i="1"/>
  <c r="Q829" i="1"/>
  <c r="R829" i="1"/>
  <c r="Q830" i="1"/>
  <c r="R830" i="1"/>
  <c r="Q831" i="1"/>
  <c r="R831" i="1"/>
  <c r="Q832" i="1"/>
  <c r="R832" i="1"/>
  <c r="Q833" i="1"/>
  <c r="R833" i="1"/>
  <c r="Q834" i="1"/>
  <c r="R834" i="1"/>
  <c r="Q835" i="1"/>
  <c r="R835" i="1"/>
  <c r="Q836" i="1"/>
  <c r="R836" i="1"/>
  <c r="Q837" i="1"/>
  <c r="R837" i="1"/>
  <c r="Q838" i="1"/>
  <c r="R838" i="1"/>
  <c r="Q839" i="1"/>
  <c r="R839" i="1"/>
  <c r="Q840" i="1"/>
  <c r="R840" i="1"/>
  <c r="Q841" i="1"/>
  <c r="R841" i="1"/>
  <c r="Q842" i="1"/>
  <c r="R842" i="1"/>
  <c r="Q843" i="1"/>
  <c r="R843" i="1"/>
  <c r="Q844" i="1"/>
  <c r="R844" i="1"/>
  <c r="Q845" i="1"/>
  <c r="R845" i="1"/>
  <c r="Q846" i="1"/>
  <c r="R846" i="1"/>
  <c r="Q847" i="1"/>
  <c r="R847" i="1"/>
  <c r="Q848" i="1"/>
  <c r="R848" i="1"/>
  <c r="Q849" i="1"/>
  <c r="R849" i="1"/>
  <c r="Q850" i="1"/>
  <c r="R850" i="1"/>
  <c r="Q851" i="1"/>
  <c r="R851" i="1"/>
  <c r="Q852" i="1"/>
  <c r="R852" i="1"/>
  <c r="Q853" i="1"/>
  <c r="R853" i="1"/>
  <c r="Q854" i="1"/>
  <c r="R854" i="1"/>
  <c r="Q855" i="1"/>
  <c r="R855" i="1"/>
  <c r="Q856" i="1"/>
  <c r="R856" i="1"/>
  <c r="Q857" i="1"/>
  <c r="R857" i="1"/>
  <c r="Q858" i="1"/>
  <c r="R858" i="1"/>
  <c r="Q859" i="1"/>
  <c r="R859" i="1"/>
  <c r="Q860" i="1"/>
  <c r="R860" i="1"/>
  <c r="Q861" i="1"/>
  <c r="R861" i="1"/>
  <c r="Q862" i="1"/>
  <c r="R862" i="1"/>
  <c r="Q863" i="1"/>
  <c r="R863" i="1"/>
  <c r="Q864" i="1"/>
  <c r="R864" i="1"/>
  <c r="Q865" i="1"/>
  <c r="R865" i="1"/>
  <c r="Q866" i="1"/>
  <c r="R866" i="1"/>
  <c r="Q867" i="1"/>
  <c r="R867" i="1"/>
  <c r="Q868" i="1"/>
  <c r="R868" i="1"/>
  <c r="Q869" i="1"/>
  <c r="R869" i="1"/>
  <c r="Q870" i="1"/>
  <c r="R870" i="1"/>
  <c r="Q871" i="1"/>
  <c r="R871" i="1"/>
  <c r="Q872" i="1"/>
  <c r="R872" i="1"/>
  <c r="Q873" i="1"/>
  <c r="R873" i="1"/>
  <c r="Q874" i="1"/>
  <c r="R874" i="1"/>
  <c r="Q875" i="1"/>
  <c r="R875" i="1"/>
  <c r="Q876" i="1"/>
  <c r="R876" i="1"/>
  <c r="Q877" i="1"/>
  <c r="R877" i="1"/>
  <c r="Q878" i="1"/>
  <c r="R878" i="1"/>
  <c r="Q879" i="1"/>
  <c r="R879" i="1"/>
  <c r="Q880" i="1"/>
  <c r="R880" i="1"/>
  <c r="Q881" i="1"/>
  <c r="R881" i="1"/>
  <c r="Q882" i="1"/>
  <c r="R882" i="1"/>
  <c r="Q883" i="1"/>
  <c r="R883" i="1"/>
  <c r="Q884" i="1"/>
  <c r="R884" i="1"/>
  <c r="Q885" i="1"/>
  <c r="R885" i="1"/>
  <c r="Q886" i="1"/>
  <c r="R886" i="1"/>
  <c r="Q887" i="1"/>
  <c r="R887" i="1"/>
  <c r="Q888" i="1"/>
  <c r="R888" i="1"/>
  <c r="Q889" i="1"/>
  <c r="R889" i="1"/>
  <c r="Q890" i="1"/>
  <c r="R890" i="1"/>
  <c r="Q891" i="1"/>
  <c r="R891" i="1"/>
  <c r="Q892" i="1"/>
  <c r="R892" i="1"/>
  <c r="Q893" i="1"/>
  <c r="R893" i="1"/>
  <c r="Q894" i="1"/>
  <c r="R894" i="1"/>
  <c r="Q895" i="1"/>
  <c r="R895" i="1"/>
  <c r="Q896" i="1"/>
  <c r="R896" i="1"/>
  <c r="Q897" i="1"/>
  <c r="R897" i="1"/>
  <c r="Q898" i="1"/>
  <c r="R898" i="1"/>
  <c r="Q899" i="1"/>
  <c r="R899" i="1"/>
  <c r="Q900" i="1"/>
  <c r="R900" i="1"/>
  <c r="Q901" i="1"/>
  <c r="R901" i="1"/>
  <c r="Q902" i="1"/>
  <c r="R902" i="1"/>
  <c r="Q903" i="1"/>
  <c r="R903" i="1"/>
  <c r="Q904" i="1"/>
  <c r="R904" i="1"/>
  <c r="Q905" i="1"/>
  <c r="R905" i="1"/>
  <c r="Q906" i="1"/>
  <c r="R906" i="1"/>
  <c r="Q907" i="1"/>
  <c r="R907" i="1"/>
  <c r="Q908" i="1"/>
  <c r="R908" i="1"/>
  <c r="Q909" i="1"/>
  <c r="R909" i="1"/>
  <c r="Q910" i="1"/>
  <c r="R910" i="1"/>
  <c r="Q911" i="1"/>
  <c r="R911" i="1"/>
  <c r="Q912" i="1"/>
  <c r="R912" i="1"/>
  <c r="Q913" i="1"/>
  <c r="R913" i="1"/>
  <c r="Q914" i="1"/>
  <c r="R914" i="1"/>
  <c r="Q915" i="1"/>
  <c r="R915" i="1"/>
  <c r="Q916" i="1"/>
  <c r="R916" i="1"/>
  <c r="Q917" i="1"/>
  <c r="R917" i="1"/>
  <c r="Q918" i="1"/>
  <c r="R918" i="1"/>
  <c r="Q919" i="1"/>
  <c r="R919" i="1"/>
  <c r="Q920" i="1"/>
  <c r="R920" i="1"/>
  <c r="Q921" i="1"/>
  <c r="R921" i="1"/>
  <c r="Q922" i="1"/>
  <c r="R922" i="1"/>
  <c r="Q923" i="1"/>
  <c r="R923" i="1"/>
  <c r="Q924" i="1"/>
  <c r="R924" i="1"/>
  <c r="Q925" i="1"/>
  <c r="R925" i="1"/>
  <c r="Q926" i="1"/>
  <c r="R926" i="1"/>
  <c r="Q927" i="1"/>
  <c r="R927" i="1"/>
  <c r="Q928" i="1"/>
  <c r="R928" i="1"/>
  <c r="Q929" i="1"/>
  <c r="R929" i="1"/>
  <c r="Q930" i="1"/>
  <c r="R930" i="1"/>
  <c r="Q931" i="1"/>
  <c r="R931" i="1"/>
  <c r="Q932" i="1"/>
  <c r="R932" i="1"/>
  <c r="Q933" i="1"/>
  <c r="R933" i="1"/>
  <c r="Q934" i="1"/>
  <c r="R934" i="1"/>
  <c r="Q935" i="1"/>
  <c r="R935" i="1"/>
  <c r="Q936" i="1"/>
  <c r="R936" i="1"/>
  <c r="Q937" i="1"/>
  <c r="R937" i="1"/>
  <c r="Q938" i="1"/>
  <c r="R938" i="1"/>
  <c r="Q939" i="1"/>
  <c r="R939" i="1"/>
  <c r="Q940" i="1"/>
  <c r="R940" i="1"/>
  <c r="K3" i="3"/>
  <c r="L3" i="3"/>
  <c r="K4" i="3"/>
  <c r="L4" i="3"/>
  <c r="K5" i="3"/>
  <c r="L5" i="3"/>
  <c r="K6" i="3"/>
  <c r="L6" i="3"/>
  <c r="K7" i="3"/>
  <c r="L7" i="3"/>
  <c r="K8" i="3"/>
  <c r="L8" i="3"/>
  <c r="K9" i="3"/>
  <c r="L9" i="3"/>
  <c r="K10" i="3"/>
  <c r="L10" i="3"/>
  <c r="K11" i="3"/>
  <c r="L11" i="3"/>
  <c r="K12" i="3"/>
  <c r="L12" i="3"/>
  <c r="K2" i="3"/>
  <c r="L2" i="3"/>
  <c r="M9" i="3"/>
  <c r="K14" i="3"/>
  <c r="K16" i="3"/>
  <c r="M14" i="3"/>
  <c r="N9" i="3"/>
  <c r="M10" i="3"/>
  <c r="N10" i="3"/>
  <c r="M11" i="3"/>
  <c r="N11" i="3"/>
  <c r="M12" i="3"/>
  <c r="N12" i="3"/>
  <c r="M2" i="3"/>
  <c r="N2" i="3"/>
  <c r="F2" i="2"/>
  <c r="E2" i="2"/>
  <c r="C3" i="3"/>
  <c r="C4" i="3"/>
  <c r="C5" i="3"/>
  <c r="C6" i="3"/>
  <c r="C7" i="3"/>
  <c r="C8" i="3"/>
  <c r="C9" i="3"/>
  <c r="C10" i="3"/>
  <c r="C11" i="3"/>
  <c r="C12" i="3"/>
  <c r="M3" i="3"/>
  <c r="N3" i="3"/>
  <c r="M4" i="3"/>
  <c r="N4" i="3"/>
  <c r="M5" i="3"/>
  <c r="N5" i="3"/>
  <c r="M6" i="3"/>
  <c r="N6" i="3"/>
  <c r="M7" i="3"/>
  <c r="N7" i="3"/>
  <c r="M8" i="3"/>
  <c r="N8" i="3"/>
  <c r="C2" i="3"/>
  <c r="E2" i="3"/>
  <c r="F2" i="3"/>
  <c r="L14" i="3"/>
  <c r="D39" i="3"/>
  <c r="D2" i="3"/>
  <c r="E6" i="3"/>
  <c r="F6" i="3"/>
  <c r="E7" i="3"/>
  <c r="F7" i="3"/>
  <c r="E8" i="3"/>
  <c r="F8" i="3"/>
  <c r="E9" i="3"/>
  <c r="F9" i="3"/>
  <c r="E10" i="3"/>
  <c r="F10" i="3"/>
  <c r="E11" i="3"/>
  <c r="F11" i="3"/>
  <c r="E12" i="3"/>
  <c r="F12" i="3"/>
  <c r="E3" i="3"/>
  <c r="F3" i="3"/>
  <c r="E4" i="3"/>
  <c r="F4" i="3"/>
  <c r="E5" i="3"/>
  <c r="F5" i="3"/>
  <c r="D3" i="3"/>
  <c r="D4" i="3"/>
  <c r="D5" i="3"/>
  <c r="D6" i="3"/>
  <c r="D7" i="3"/>
  <c r="D8" i="3"/>
  <c r="D9" i="3"/>
  <c r="D10" i="3"/>
  <c r="D11" i="3"/>
  <c r="D12" i="3"/>
  <c r="N2" i="1"/>
  <c r="O2" i="1"/>
  <c r="J4" i="1"/>
  <c r="J5" i="1"/>
  <c r="J6" i="1"/>
  <c r="J7" i="1"/>
  <c r="J8" i="1"/>
  <c r="J9" i="1"/>
  <c r="J10" i="1"/>
  <c r="J11" i="1"/>
  <c r="J12" i="1"/>
  <c r="J13" i="1"/>
  <c r="J14" i="1"/>
  <c r="J15" i="1"/>
  <c r="J16" i="1"/>
  <c r="J17" i="1"/>
  <c r="J18" i="1"/>
  <c r="J19" i="1"/>
  <c r="J20" i="1"/>
  <c r="J21" i="1"/>
  <c r="J22" i="1"/>
  <c r="J23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1" i="1"/>
  <c r="J42" i="1"/>
  <c r="J43" i="1"/>
  <c r="J44" i="1"/>
  <c r="J45" i="1"/>
  <c r="J46" i="1"/>
  <c r="J47" i="1"/>
  <c r="J48" i="1"/>
  <c r="J49" i="1"/>
  <c r="J50" i="1"/>
  <c r="J51" i="1"/>
  <c r="J52" i="1"/>
  <c r="J53" i="1"/>
  <c r="J55" i="1"/>
  <c r="J56" i="1"/>
  <c r="J57" i="1"/>
  <c r="J58" i="1"/>
  <c r="J59" i="1"/>
  <c r="J60" i="1"/>
  <c r="J61" i="1"/>
  <c r="J62" i="1"/>
  <c r="J63" i="1"/>
  <c r="J64" i="1"/>
  <c r="J65" i="1"/>
  <c r="J66" i="1"/>
  <c r="J67" i="1"/>
  <c r="J68" i="1"/>
  <c r="J69" i="1"/>
  <c r="J70" i="1"/>
  <c r="J71" i="1"/>
  <c r="J72" i="1"/>
  <c r="J73" i="1"/>
  <c r="J74" i="1"/>
  <c r="J75" i="1"/>
  <c r="J76" i="1"/>
  <c r="J77" i="1"/>
  <c r="J78" i="1"/>
  <c r="J79" i="1"/>
  <c r="J80" i="1"/>
  <c r="J81" i="1"/>
  <c r="J82" i="1"/>
  <c r="J83" i="1"/>
  <c r="J84" i="1"/>
  <c r="J85" i="1"/>
  <c r="J86" i="1"/>
  <c r="J87" i="1"/>
  <c r="J88" i="1"/>
  <c r="J89" i="1"/>
  <c r="J90" i="1"/>
  <c r="J91" i="1"/>
  <c r="J92" i="1"/>
  <c r="J93" i="1"/>
  <c r="J94" i="1"/>
  <c r="J95" i="1"/>
  <c r="J96" i="1"/>
  <c r="J97" i="1"/>
  <c r="J98" i="1"/>
  <c r="J99" i="1"/>
  <c r="J100" i="1"/>
  <c r="J101" i="1"/>
  <c r="J102" i="1"/>
  <c r="J103" i="1"/>
  <c r="J104" i="1"/>
  <c r="J105" i="1"/>
  <c r="J3" i="1"/>
</calcChain>
</file>

<file path=xl/sharedStrings.xml><?xml version="1.0" encoding="utf-8"?>
<sst xmlns="http://schemas.openxmlformats.org/spreadsheetml/2006/main" count="921" uniqueCount="886">
  <si>
    <t>Date</t>
  </si>
  <si>
    <t xml:space="preserve">NOCPIYOY </t>
  </si>
  <si>
    <t xml:space="preserve">NOCPIMOM </t>
  </si>
  <si>
    <t xml:space="preserve">NOBRDEP </t>
  </si>
  <si>
    <t xml:space="preserve">EUR003M </t>
  </si>
  <si>
    <t xml:space="preserve">US0003M </t>
  </si>
  <si>
    <t xml:space="preserve">USGG3M </t>
  </si>
  <si>
    <t xml:space="preserve">OBX </t>
  </si>
  <si>
    <t xml:space="preserve">OSEBX </t>
  </si>
  <si>
    <t xml:space="preserve">USDNOK </t>
  </si>
  <si>
    <t xml:space="preserve">NIBOR3M </t>
  </si>
  <si>
    <t>PRESS</t>
  </si>
  <si>
    <t>PRESSCYCLE</t>
  </si>
  <si>
    <t>UKE</t>
  </si>
  <si>
    <t>1999-1</t>
  </si>
  <si>
    <t>2001-1</t>
  </si>
  <si>
    <t>2001-2</t>
  </si>
  <si>
    <t>2001-3</t>
  </si>
  <si>
    <t>2001-4</t>
  </si>
  <si>
    <t>2001-5</t>
  </si>
  <si>
    <t>2001-6</t>
  </si>
  <si>
    <t>2001-7</t>
  </si>
  <si>
    <t>2001-8</t>
  </si>
  <si>
    <t>2001-9</t>
  </si>
  <si>
    <t>2001-10</t>
  </si>
  <si>
    <t>2001-11</t>
  </si>
  <si>
    <t>2001-12</t>
  </si>
  <si>
    <t>2001-13</t>
  </si>
  <si>
    <t>2001-14</t>
  </si>
  <si>
    <t>2001-15</t>
  </si>
  <si>
    <t>2001-16</t>
  </si>
  <si>
    <t>2001-17</t>
  </si>
  <si>
    <t>2001-18</t>
  </si>
  <si>
    <t>2001-19</t>
  </si>
  <si>
    <t>2001-20</t>
  </si>
  <si>
    <t>2001-21</t>
  </si>
  <si>
    <t>2001-22</t>
  </si>
  <si>
    <t>2001-23</t>
  </si>
  <si>
    <t>2001-24</t>
  </si>
  <si>
    <t>2001-25</t>
  </si>
  <si>
    <t>2001-26</t>
  </si>
  <si>
    <t>2001-27</t>
  </si>
  <si>
    <t>2001-28</t>
  </si>
  <si>
    <t>2001-29</t>
  </si>
  <si>
    <t>2001-30</t>
  </si>
  <si>
    <t>2001-31</t>
  </si>
  <si>
    <t>2001-32</t>
  </si>
  <si>
    <t>2001-33</t>
  </si>
  <si>
    <t>2001-34</t>
  </si>
  <si>
    <t>2001-35</t>
  </si>
  <si>
    <t>2001-36</t>
  </si>
  <si>
    <t>2001-37</t>
  </si>
  <si>
    <t>2001-38</t>
  </si>
  <si>
    <t>2001-39</t>
  </si>
  <si>
    <t>2001-40</t>
  </si>
  <si>
    <t>2001-41</t>
  </si>
  <si>
    <t>2001-42</t>
  </si>
  <si>
    <t>2001-43</t>
  </si>
  <si>
    <t>2001-44</t>
  </si>
  <si>
    <t>2001-45</t>
  </si>
  <si>
    <t>2001-46</t>
  </si>
  <si>
    <t>2001-47</t>
  </si>
  <si>
    <t>2001-48</t>
  </si>
  <si>
    <t>2001-49</t>
  </si>
  <si>
    <t>2001-50</t>
  </si>
  <si>
    <t>2001-51</t>
  </si>
  <si>
    <t>2001-52</t>
  </si>
  <si>
    <t>2002-1</t>
  </si>
  <si>
    <t>2002-2</t>
  </si>
  <si>
    <t>2002-3</t>
  </si>
  <si>
    <t>2002-4</t>
  </si>
  <si>
    <t>2002-5</t>
  </si>
  <si>
    <t>2002-6</t>
  </si>
  <si>
    <t>2002-7</t>
  </si>
  <si>
    <t>2002-8</t>
  </si>
  <si>
    <t>2002-9</t>
  </si>
  <si>
    <t>2002-10</t>
  </si>
  <si>
    <t>2002-11</t>
  </si>
  <si>
    <t>2002-12</t>
  </si>
  <si>
    <t>2002-13</t>
  </si>
  <si>
    <t>2002-14</t>
  </si>
  <si>
    <t>2002-15</t>
  </si>
  <si>
    <t>2002-16</t>
  </si>
  <si>
    <t>2002-17</t>
  </si>
  <si>
    <t>2002-18</t>
  </si>
  <si>
    <t>2002-19</t>
  </si>
  <si>
    <t>2002-20</t>
  </si>
  <si>
    <t>2002-21</t>
  </si>
  <si>
    <t>2002-22</t>
  </si>
  <si>
    <t>2002-23</t>
  </si>
  <si>
    <t>2002-24</t>
  </si>
  <si>
    <t>2002-25</t>
  </si>
  <si>
    <t>2002-26</t>
  </si>
  <si>
    <t>2002-27</t>
  </si>
  <si>
    <t>2002-28</t>
  </si>
  <si>
    <t>2002-29</t>
  </si>
  <si>
    <t>2002-30</t>
  </si>
  <si>
    <t>2002-31</t>
  </si>
  <si>
    <t>2002-32</t>
  </si>
  <si>
    <t>2002-33</t>
  </si>
  <si>
    <t>2002-34</t>
  </si>
  <si>
    <t>2002-35</t>
  </si>
  <si>
    <t>2002-36</t>
  </si>
  <si>
    <t>2002-37</t>
  </si>
  <si>
    <t>2002-38</t>
  </si>
  <si>
    <t>2002-39</t>
  </si>
  <si>
    <t>2002-40</t>
  </si>
  <si>
    <t>2002-41</t>
  </si>
  <si>
    <t>2002-42</t>
  </si>
  <si>
    <t>2002-43</t>
  </si>
  <si>
    <t>2002-44</t>
  </si>
  <si>
    <t>2002-45</t>
  </si>
  <si>
    <t>2002-46</t>
  </si>
  <si>
    <t>2002-47</t>
  </si>
  <si>
    <t>2002-48</t>
  </si>
  <si>
    <t>2002-49</t>
  </si>
  <si>
    <t>2002-50</t>
  </si>
  <si>
    <t>2002-51</t>
  </si>
  <si>
    <t>2002-52</t>
  </si>
  <si>
    <t>2003-1</t>
  </si>
  <si>
    <t>2003-2</t>
  </si>
  <si>
    <t>2003-3</t>
  </si>
  <si>
    <t>2003-4</t>
  </si>
  <si>
    <t>2003-5</t>
  </si>
  <si>
    <t>2003-6</t>
  </si>
  <si>
    <t>2003-7</t>
  </si>
  <si>
    <t>2003-8</t>
  </si>
  <si>
    <t>2003-9</t>
  </si>
  <si>
    <t>2003-10</t>
  </si>
  <si>
    <t>2003-11</t>
  </si>
  <si>
    <t>2003-12</t>
  </si>
  <si>
    <t>2003-13</t>
  </si>
  <si>
    <t>2003-14</t>
  </si>
  <si>
    <t>2003-15</t>
  </si>
  <si>
    <t>2003-16</t>
  </si>
  <si>
    <t>2003-17</t>
  </si>
  <si>
    <t>2003-18</t>
  </si>
  <si>
    <t>2003-19</t>
  </si>
  <si>
    <t>2003-20</t>
  </si>
  <si>
    <t>2003-21</t>
  </si>
  <si>
    <t>2003-22</t>
  </si>
  <si>
    <t>2003-23</t>
  </si>
  <si>
    <t>2003-24</t>
  </si>
  <si>
    <t>2003-25</t>
  </si>
  <si>
    <t>2003-26</t>
  </si>
  <si>
    <t>2003-27</t>
  </si>
  <si>
    <t>2003-28</t>
  </si>
  <si>
    <t>2003-29</t>
  </si>
  <si>
    <t>2003-30</t>
  </si>
  <si>
    <t>2003-31</t>
  </si>
  <si>
    <t>2003-32</t>
  </si>
  <si>
    <t>2003-33</t>
  </si>
  <si>
    <t>2003-34</t>
  </si>
  <si>
    <t>2003-35</t>
  </si>
  <si>
    <t>2003-36</t>
  </si>
  <si>
    <t>2003-37</t>
  </si>
  <si>
    <t>2003-38</t>
  </si>
  <si>
    <t>2003-39</t>
  </si>
  <si>
    <t>2003-40</t>
  </si>
  <si>
    <t>2003-41</t>
  </si>
  <si>
    <t>2003-42</t>
  </si>
  <si>
    <t>2003-43</t>
  </si>
  <si>
    <t>2003-44</t>
  </si>
  <si>
    <t>2003-45</t>
  </si>
  <si>
    <t>2003-46</t>
  </si>
  <si>
    <t>2003-47</t>
  </si>
  <si>
    <t>2003-48</t>
  </si>
  <si>
    <t>2003-49</t>
  </si>
  <si>
    <t>2003-50</t>
  </si>
  <si>
    <t>2003-51</t>
  </si>
  <si>
    <t>2003-52</t>
  </si>
  <si>
    <t>2004-1</t>
  </si>
  <si>
    <t>2004-2</t>
  </si>
  <si>
    <t>2004-3</t>
  </si>
  <si>
    <t>2004-4</t>
  </si>
  <si>
    <t>2004-5</t>
  </si>
  <si>
    <t>2004-6</t>
  </si>
  <si>
    <t>2004-7</t>
  </si>
  <si>
    <t>2004-8</t>
  </si>
  <si>
    <t>2004-9</t>
  </si>
  <si>
    <t>2004-10</t>
  </si>
  <si>
    <t>2004-11</t>
  </si>
  <si>
    <t>2004-12</t>
  </si>
  <si>
    <t>2004-13</t>
  </si>
  <si>
    <t>2004-14</t>
  </si>
  <si>
    <t>2004-15</t>
  </si>
  <si>
    <t>2004-16</t>
  </si>
  <si>
    <t>2004-17</t>
  </si>
  <si>
    <t>2004-18</t>
  </si>
  <si>
    <t>2004-19</t>
  </si>
  <si>
    <t>2004-20</t>
  </si>
  <si>
    <t>2004-21</t>
  </si>
  <si>
    <t>2004-22</t>
  </si>
  <si>
    <t>2004-23</t>
  </si>
  <si>
    <t>2004-24</t>
  </si>
  <si>
    <t>2004-25</t>
  </si>
  <si>
    <t>2004-26</t>
  </si>
  <si>
    <t>2004-27</t>
  </si>
  <si>
    <t>2004-28</t>
  </si>
  <si>
    <t>2004-29</t>
  </si>
  <si>
    <t>2004-30</t>
  </si>
  <si>
    <t>2004-31</t>
  </si>
  <si>
    <t>2004-32</t>
  </si>
  <si>
    <t>2004-33</t>
  </si>
  <si>
    <t>2004-34</t>
  </si>
  <si>
    <t>2004-35</t>
  </si>
  <si>
    <t>2004-36</t>
  </si>
  <si>
    <t>2004-37</t>
  </si>
  <si>
    <t>2004-38</t>
  </si>
  <si>
    <t>2004-39</t>
  </si>
  <si>
    <t>2004-40</t>
  </si>
  <si>
    <t>2004-41</t>
  </si>
  <si>
    <t>2004-42</t>
  </si>
  <si>
    <t>2004-43</t>
  </si>
  <si>
    <t>2004-44</t>
  </si>
  <si>
    <t>2004-45</t>
  </si>
  <si>
    <t>2004-46</t>
  </si>
  <si>
    <t>2004-47</t>
  </si>
  <si>
    <t>2004-48</t>
  </si>
  <si>
    <t>2004-49</t>
  </si>
  <si>
    <t>2004-50</t>
  </si>
  <si>
    <t>2004-51</t>
  </si>
  <si>
    <t>2004-52</t>
  </si>
  <si>
    <t>2004-53</t>
  </si>
  <si>
    <t>2005-1</t>
  </si>
  <si>
    <t>2005-2</t>
  </si>
  <si>
    <t>2005-3</t>
  </si>
  <si>
    <t>2005-4</t>
  </si>
  <si>
    <t>2005-5</t>
  </si>
  <si>
    <t>2005-6</t>
  </si>
  <si>
    <t>2005-7</t>
  </si>
  <si>
    <t>2005-8</t>
  </si>
  <si>
    <t>2005-9</t>
  </si>
  <si>
    <t>2005-10</t>
  </si>
  <si>
    <t>2005-11</t>
  </si>
  <si>
    <t>2005-12</t>
  </si>
  <si>
    <t>2005-13</t>
  </si>
  <si>
    <t>2005-14</t>
  </si>
  <si>
    <t>2005-15</t>
  </si>
  <si>
    <t>2005-16</t>
  </si>
  <si>
    <t>2005-17</t>
  </si>
  <si>
    <t>2005-18</t>
  </si>
  <si>
    <t>2005-19</t>
  </si>
  <si>
    <t>2005-20</t>
  </si>
  <si>
    <t>2005-21</t>
  </si>
  <si>
    <t>2005-22</t>
  </si>
  <si>
    <t>2005-23</t>
  </si>
  <si>
    <t>2005-24</t>
  </si>
  <si>
    <t>2005-25</t>
  </si>
  <si>
    <t>2005-26</t>
  </si>
  <si>
    <t>2005-27</t>
  </si>
  <si>
    <t>2005-28</t>
  </si>
  <si>
    <t>2005-29</t>
  </si>
  <si>
    <t>2005-30</t>
  </si>
  <si>
    <t>2005-31</t>
  </si>
  <si>
    <t>2005-32</t>
  </si>
  <si>
    <t>2005-33</t>
  </si>
  <si>
    <t>2005-34</t>
  </si>
  <si>
    <t>2005-35</t>
  </si>
  <si>
    <t>2005-36</t>
  </si>
  <si>
    <t>2005-37</t>
  </si>
  <si>
    <t>2005-38</t>
  </si>
  <si>
    <t>2005-39</t>
  </si>
  <si>
    <t>2005-40</t>
  </si>
  <si>
    <t>2005-41</t>
  </si>
  <si>
    <t>2005-42</t>
  </si>
  <si>
    <t>2005-43</t>
  </si>
  <si>
    <t>2005-44</t>
  </si>
  <si>
    <t>2005-45</t>
  </si>
  <si>
    <t>2005-46</t>
  </si>
  <si>
    <t>2005-47</t>
  </si>
  <si>
    <t>2005-48</t>
  </si>
  <si>
    <t>2005-49</t>
  </si>
  <si>
    <t>2005-50</t>
  </si>
  <si>
    <t>2005-51</t>
  </si>
  <si>
    <t>2005-52</t>
  </si>
  <si>
    <t>2006-1</t>
  </si>
  <si>
    <t>2006-2</t>
  </si>
  <si>
    <t>2006-3</t>
  </si>
  <si>
    <t>2006-4</t>
  </si>
  <si>
    <t>2006-5</t>
  </si>
  <si>
    <t>2006-6</t>
  </si>
  <si>
    <t>2006-7</t>
  </si>
  <si>
    <t>2006-8</t>
  </si>
  <si>
    <t>2006-9</t>
  </si>
  <si>
    <t>2006-10</t>
  </si>
  <si>
    <t>2006-11</t>
  </si>
  <si>
    <t>2006-12</t>
  </si>
  <si>
    <t>2006-13</t>
  </si>
  <si>
    <t>2006-14</t>
  </si>
  <si>
    <t>2006-15</t>
  </si>
  <si>
    <t>2006-16</t>
  </si>
  <si>
    <t>2006-17</t>
  </si>
  <si>
    <t>2006-18</t>
  </si>
  <si>
    <t>2006-19</t>
  </si>
  <si>
    <t>2006-20</t>
  </si>
  <si>
    <t>2006-21</t>
  </si>
  <si>
    <t>2006-22</t>
  </si>
  <si>
    <t>2006-23</t>
  </si>
  <si>
    <t>2006-24</t>
  </si>
  <si>
    <t>2006-25</t>
  </si>
  <si>
    <t>2006-26</t>
  </si>
  <si>
    <t>2006-27</t>
  </si>
  <si>
    <t>2006-28</t>
  </si>
  <si>
    <t>2006-29</t>
  </si>
  <si>
    <t>2006-30</t>
  </si>
  <si>
    <t>2006-31</t>
  </si>
  <si>
    <t>2006-32</t>
  </si>
  <si>
    <t>2006-33</t>
  </si>
  <si>
    <t>2006-34</t>
  </si>
  <si>
    <t>2006-35</t>
  </si>
  <si>
    <t>2006-36</t>
  </si>
  <si>
    <t>2006-37</t>
  </si>
  <si>
    <t>2006-38</t>
  </si>
  <si>
    <t>2006-39</t>
  </si>
  <si>
    <t>2006-40</t>
  </si>
  <si>
    <t>2006-41</t>
  </si>
  <si>
    <t>2006-42</t>
  </si>
  <si>
    <t>2006-43</t>
  </si>
  <si>
    <t>2006-44</t>
  </si>
  <si>
    <t>2006-45</t>
  </si>
  <si>
    <t>2006-46</t>
  </si>
  <si>
    <t>2006-47</t>
  </si>
  <si>
    <t>2006-48</t>
  </si>
  <si>
    <t>2006-49</t>
  </si>
  <si>
    <t>2006-50</t>
  </si>
  <si>
    <t>2006-51</t>
  </si>
  <si>
    <t>2006-52</t>
  </si>
  <si>
    <t>2007-1</t>
  </si>
  <si>
    <t>2007-2</t>
  </si>
  <si>
    <t>2007-3</t>
  </si>
  <si>
    <t>2007-4</t>
  </si>
  <si>
    <t>2007-5</t>
  </si>
  <si>
    <t>2007-6</t>
  </si>
  <si>
    <t>2007-7</t>
  </si>
  <si>
    <t>2007-8</t>
  </si>
  <si>
    <t>2007-9</t>
  </si>
  <si>
    <t>2007-10</t>
  </si>
  <si>
    <t>2007-11</t>
  </si>
  <si>
    <t>2007-12</t>
  </si>
  <si>
    <t>2007-13</t>
  </si>
  <si>
    <t>2007-14</t>
  </si>
  <si>
    <t>2007-15</t>
  </si>
  <si>
    <t>2007-16</t>
  </si>
  <si>
    <t>2007-17</t>
  </si>
  <si>
    <t>2007-18</t>
  </si>
  <si>
    <t>2007-19</t>
  </si>
  <si>
    <t>2007-20</t>
  </si>
  <si>
    <t>2007-21</t>
  </si>
  <si>
    <t>2007-22</t>
  </si>
  <si>
    <t>2007-23</t>
  </si>
  <si>
    <t>2007-24</t>
  </si>
  <si>
    <t>2007-25</t>
  </si>
  <si>
    <t>2007-26</t>
  </si>
  <si>
    <t>2007-27</t>
  </si>
  <si>
    <t>2007-28</t>
  </si>
  <si>
    <t>2007-29</t>
  </si>
  <si>
    <t>2007-30</t>
  </si>
  <si>
    <t>2007-31</t>
  </si>
  <si>
    <t>2007-32</t>
  </si>
  <si>
    <t>2007-33</t>
  </si>
  <si>
    <t>2007-34</t>
  </si>
  <si>
    <t>2007-35</t>
  </si>
  <si>
    <t>2007-36</t>
  </si>
  <si>
    <t>2007-37</t>
  </si>
  <si>
    <t>2007-38</t>
  </si>
  <si>
    <t>2007-39</t>
  </si>
  <si>
    <t>2007-40</t>
  </si>
  <si>
    <t>2007-41</t>
  </si>
  <si>
    <t>2007-42</t>
  </si>
  <si>
    <t>2007-43</t>
  </si>
  <si>
    <t>2007-44</t>
  </si>
  <si>
    <t>2007-45</t>
  </si>
  <si>
    <t>2007-46</t>
  </si>
  <si>
    <t>2007-47</t>
  </si>
  <si>
    <t>2007-48</t>
  </si>
  <si>
    <t>2007-49</t>
  </si>
  <si>
    <t>2007-50</t>
  </si>
  <si>
    <t>2007-51</t>
  </si>
  <si>
    <t>2007-52</t>
  </si>
  <si>
    <t>2008-1</t>
  </si>
  <si>
    <t>2008-2</t>
  </si>
  <si>
    <t>2008-3</t>
  </si>
  <si>
    <t>2008-4</t>
  </si>
  <si>
    <t>2008-5</t>
  </si>
  <si>
    <t>2008-6</t>
  </si>
  <si>
    <t>2008-7</t>
  </si>
  <si>
    <t>2008-8</t>
  </si>
  <si>
    <t>2008-9</t>
  </si>
  <si>
    <t>2008-10</t>
  </si>
  <si>
    <t>2008-11</t>
  </si>
  <si>
    <t>2008-12</t>
  </si>
  <si>
    <t>2008-13</t>
  </si>
  <si>
    <t>2008-14</t>
  </si>
  <si>
    <t>2008-15</t>
  </si>
  <si>
    <t>2008-16</t>
  </si>
  <si>
    <t>2008-17</t>
  </si>
  <si>
    <t>2008-18</t>
  </si>
  <si>
    <t>2008-19</t>
  </si>
  <si>
    <t>2008-20</t>
  </si>
  <si>
    <t>2008-21</t>
  </si>
  <si>
    <t>2008-22</t>
  </si>
  <si>
    <t>2008-23</t>
  </si>
  <si>
    <t>2008-24</t>
  </si>
  <si>
    <t>2008-25</t>
  </si>
  <si>
    <t>2008-26</t>
  </si>
  <si>
    <t>2008-27</t>
  </si>
  <si>
    <t>2008-28</t>
  </si>
  <si>
    <t>2008-29</t>
  </si>
  <si>
    <t>2008-30</t>
  </si>
  <si>
    <t>2008-31</t>
  </si>
  <si>
    <t>2008-32</t>
  </si>
  <si>
    <t>2008-33</t>
  </si>
  <si>
    <t>2008-34</t>
  </si>
  <si>
    <t>2008-35</t>
  </si>
  <si>
    <t>2008-36</t>
  </si>
  <si>
    <t>2008-37</t>
  </si>
  <si>
    <t>2008-38</t>
  </si>
  <si>
    <t>2008-39</t>
  </si>
  <si>
    <t>2008-40</t>
  </si>
  <si>
    <t>2008-41</t>
  </si>
  <si>
    <t>2008-42</t>
  </si>
  <si>
    <t>2008-43</t>
  </si>
  <si>
    <t>2008-44</t>
  </si>
  <si>
    <t>2008-45</t>
  </si>
  <si>
    <t>2008-46</t>
  </si>
  <si>
    <t>2008-47</t>
  </si>
  <si>
    <t>2008-48</t>
  </si>
  <si>
    <t>2008-49</t>
  </si>
  <si>
    <t>2008-50</t>
  </si>
  <si>
    <t>2008-51</t>
  </si>
  <si>
    <t>2008-52</t>
  </si>
  <si>
    <t>2009-1</t>
  </si>
  <si>
    <t>2009-2</t>
  </si>
  <si>
    <t>2009-3</t>
  </si>
  <si>
    <t>2009-4</t>
  </si>
  <si>
    <t>2009-5</t>
  </si>
  <si>
    <t>2009-6</t>
  </si>
  <si>
    <t>2009-7</t>
  </si>
  <si>
    <t>2009-8</t>
  </si>
  <si>
    <t>2009-9</t>
  </si>
  <si>
    <t>2009-10</t>
  </si>
  <si>
    <t>2009-11</t>
  </si>
  <si>
    <t>2009-12</t>
  </si>
  <si>
    <t>2009-13</t>
  </si>
  <si>
    <t>2009-14</t>
  </si>
  <si>
    <t>2009-15</t>
  </si>
  <si>
    <t>2009-16</t>
  </si>
  <si>
    <t>2009-17</t>
  </si>
  <si>
    <t>2009-18</t>
  </si>
  <si>
    <t>2009-19</t>
  </si>
  <si>
    <t>2009-20</t>
  </si>
  <si>
    <t>2009-21</t>
  </si>
  <si>
    <t>2009-22</t>
  </si>
  <si>
    <t>2009-23</t>
  </si>
  <si>
    <t>2009-24</t>
  </si>
  <si>
    <t>2009-25</t>
  </si>
  <si>
    <t>2009-26</t>
  </si>
  <si>
    <t>2009-27</t>
  </si>
  <si>
    <t>2009-28</t>
  </si>
  <si>
    <t>2009-29</t>
  </si>
  <si>
    <t>2009-30</t>
  </si>
  <si>
    <t>2009-31</t>
  </si>
  <si>
    <t>2009-32</t>
  </si>
  <si>
    <t>2009-33</t>
  </si>
  <si>
    <t>2009-34</t>
  </si>
  <si>
    <t>2009-35</t>
  </si>
  <si>
    <t>2009-36</t>
  </si>
  <si>
    <t>2009-37</t>
  </si>
  <si>
    <t>2009-38</t>
  </si>
  <si>
    <t>2009-39</t>
  </si>
  <si>
    <t>2009-40</t>
  </si>
  <si>
    <t>2009-41</t>
  </si>
  <si>
    <t>2009-42</t>
  </si>
  <si>
    <t>2009-43</t>
  </si>
  <si>
    <t>2009-44</t>
  </si>
  <si>
    <t>2009-45</t>
  </si>
  <si>
    <t>2009-46</t>
  </si>
  <si>
    <t>2009-47</t>
  </si>
  <si>
    <t>2009-48</t>
  </si>
  <si>
    <t>2009-49</t>
  </si>
  <si>
    <t>2009-50</t>
  </si>
  <si>
    <t>2009-51</t>
  </si>
  <si>
    <t>2009-52</t>
  </si>
  <si>
    <t>2009-53</t>
  </si>
  <si>
    <t>2010-1</t>
  </si>
  <si>
    <t>2010-2</t>
  </si>
  <si>
    <t>2010-3</t>
  </si>
  <si>
    <t>2010-4</t>
  </si>
  <si>
    <t>2010-5</t>
  </si>
  <si>
    <t>2010-6</t>
  </si>
  <si>
    <t>2010-7</t>
  </si>
  <si>
    <t>2010-8</t>
  </si>
  <si>
    <t>2010-9</t>
  </si>
  <si>
    <t>2010-10</t>
  </si>
  <si>
    <t>2010-11</t>
  </si>
  <si>
    <t>2010-12</t>
  </si>
  <si>
    <t>2010-13</t>
  </si>
  <si>
    <t>2010-14</t>
  </si>
  <si>
    <t>2010-15</t>
  </si>
  <si>
    <t>2010-16</t>
  </si>
  <si>
    <t>2010-17</t>
  </si>
  <si>
    <t>2010-18</t>
  </si>
  <si>
    <t>2010-19</t>
  </si>
  <si>
    <t>2010-20</t>
  </si>
  <si>
    <t>2010-21</t>
  </si>
  <si>
    <t>2010-22</t>
  </si>
  <si>
    <t>2010-23</t>
  </si>
  <si>
    <t>2010-24</t>
  </si>
  <si>
    <t>2010-25</t>
  </si>
  <si>
    <t>2010-26</t>
  </si>
  <si>
    <t>2010-27</t>
  </si>
  <si>
    <t>2010-28</t>
  </si>
  <si>
    <t>2010-29</t>
  </si>
  <si>
    <t>2010-30</t>
  </si>
  <si>
    <t>2010-31</t>
  </si>
  <si>
    <t>2010-32</t>
  </si>
  <si>
    <t>2010-33</t>
  </si>
  <si>
    <t>2010-34</t>
  </si>
  <si>
    <t>2010-35</t>
  </si>
  <si>
    <t>2010-36</t>
  </si>
  <si>
    <t>2010-37</t>
  </si>
  <si>
    <t>2010-38</t>
  </si>
  <si>
    <t>2010-39</t>
  </si>
  <si>
    <t>2010-40</t>
  </si>
  <si>
    <t>2010-41</t>
  </si>
  <si>
    <t>2010-42</t>
  </si>
  <si>
    <t>2010-43</t>
  </si>
  <si>
    <t>2010-44</t>
  </si>
  <si>
    <t>2010-45</t>
  </si>
  <si>
    <t>2010-46</t>
  </si>
  <si>
    <t>2010-47</t>
  </si>
  <si>
    <t>2010-48</t>
  </si>
  <si>
    <t>2010-49</t>
  </si>
  <si>
    <t>2010-50</t>
  </si>
  <si>
    <t>2010-51</t>
  </si>
  <si>
    <t>2010-52</t>
  </si>
  <si>
    <t>2011-1</t>
  </si>
  <si>
    <t>2011-2</t>
  </si>
  <si>
    <t>2011-3</t>
  </si>
  <si>
    <t>2011-4</t>
  </si>
  <si>
    <t>2011-5</t>
  </si>
  <si>
    <t>2011-6</t>
  </si>
  <si>
    <t>2011-7</t>
  </si>
  <si>
    <t>2011-8</t>
  </si>
  <si>
    <t>2011-9</t>
  </si>
  <si>
    <t>2011-10</t>
  </si>
  <si>
    <t>2011-11</t>
  </si>
  <si>
    <t>2011-12</t>
  </si>
  <si>
    <t>2011-13</t>
  </si>
  <si>
    <t>2011-14</t>
  </si>
  <si>
    <t>2011-15</t>
  </si>
  <si>
    <t>2011-16</t>
  </si>
  <si>
    <t>2011-17</t>
  </si>
  <si>
    <t>2011-18</t>
  </si>
  <si>
    <t>2011-19</t>
  </si>
  <si>
    <t>2011-20</t>
  </si>
  <si>
    <t>2011-21</t>
  </si>
  <si>
    <t>2011-22</t>
  </si>
  <si>
    <t>2011-23</t>
  </si>
  <si>
    <t>2011-24</t>
  </si>
  <si>
    <t>2011-25</t>
  </si>
  <si>
    <t>2011-26</t>
  </si>
  <si>
    <t>2011-27</t>
  </si>
  <si>
    <t>2011-28</t>
  </si>
  <si>
    <t>2011-29</t>
  </si>
  <si>
    <t>2011-30</t>
  </si>
  <si>
    <t>2011-31</t>
  </si>
  <si>
    <t>2011-32</t>
  </si>
  <si>
    <t>2011-33</t>
  </si>
  <si>
    <t>2011-34</t>
  </si>
  <si>
    <t>2011-35</t>
  </si>
  <si>
    <t>2011-36</t>
  </si>
  <si>
    <t>2011-37</t>
  </si>
  <si>
    <t>2011-38</t>
  </si>
  <si>
    <t>2011-39</t>
  </si>
  <si>
    <t>2011-40</t>
  </si>
  <si>
    <t>2011-41</t>
  </si>
  <si>
    <t>2011-42</t>
  </si>
  <si>
    <t>2011-43</t>
  </si>
  <si>
    <t>2011-44</t>
  </si>
  <si>
    <t>2011-45</t>
  </si>
  <si>
    <t>2011-46</t>
  </si>
  <si>
    <t>2011-47</t>
  </si>
  <si>
    <t>2011-48</t>
  </si>
  <si>
    <t>2011-49</t>
  </si>
  <si>
    <t>2011-50</t>
  </si>
  <si>
    <t>2011-51</t>
  </si>
  <si>
    <t>2011-52</t>
  </si>
  <si>
    <t>2012-1</t>
  </si>
  <si>
    <t>2012-2</t>
  </si>
  <si>
    <t>2012-3</t>
  </si>
  <si>
    <t>2012-4</t>
  </si>
  <si>
    <t>2012-5</t>
  </si>
  <si>
    <t>2012-6</t>
  </si>
  <si>
    <t>2012-7</t>
  </si>
  <si>
    <t>2012-8</t>
  </si>
  <si>
    <t>2012-9</t>
  </si>
  <si>
    <t>2012-10</t>
  </si>
  <si>
    <t>2012-11</t>
  </si>
  <si>
    <t>2012-12</t>
  </si>
  <si>
    <t>2012-13</t>
  </si>
  <si>
    <t>2012-14</t>
  </si>
  <si>
    <t>2012-15</t>
  </si>
  <si>
    <t>2012-16</t>
  </si>
  <si>
    <t>2012-17</t>
  </si>
  <si>
    <t>2012-18</t>
  </si>
  <si>
    <t>2012-19</t>
  </si>
  <si>
    <t>2012-20</t>
  </si>
  <si>
    <t>2012-21</t>
  </si>
  <si>
    <t>2012-22</t>
  </si>
  <si>
    <t>2012-23</t>
  </si>
  <si>
    <t>2012-24</t>
  </si>
  <si>
    <t>2012-25</t>
  </si>
  <si>
    <t>2012-26</t>
  </si>
  <si>
    <t>2012-27</t>
  </si>
  <si>
    <t>2012-28</t>
  </si>
  <si>
    <t>2012-29</t>
  </si>
  <si>
    <t>2012-30</t>
  </si>
  <si>
    <t>2012-31</t>
  </si>
  <si>
    <t>2012-32</t>
  </si>
  <si>
    <t>2012-33</t>
  </si>
  <si>
    <t>2012-34</t>
  </si>
  <si>
    <t>2012-35</t>
  </si>
  <si>
    <t>2012-36</t>
  </si>
  <si>
    <t>2012-37</t>
  </si>
  <si>
    <t>2012-38</t>
  </si>
  <si>
    <t>2012-39</t>
  </si>
  <si>
    <t>2012-40</t>
  </si>
  <si>
    <t>2012-41</t>
  </si>
  <si>
    <t>2012-42</t>
  </si>
  <si>
    <t>2012-43</t>
  </si>
  <si>
    <t>2012-44</t>
  </si>
  <si>
    <t>2012-45</t>
  </si>
  <si>
    <t>2012-46</t>
  </si>
  <si>
    <t>2012-47</t>
  </si>
  <si>
    <t>2012-48</t>
  </si>
  <si>
    <t>2012-49</t>
  </si>
  <si>
    <t>2012-50</t>
  </si>
  <si>
    <t>2012-51</t>
  </si>
  <si>
    <t>2012-52</t>
  </si>
  <si>
    <t>2013-1</t>
  </si>
  <si>
    <t>2013-2</t>
  </si>
  <si>
    <t>2013-3</t>
  </si>
  <si>
    <t>2013-4</t>
  </si>
  <si>
    <t>2013-5</t>
  </si>
  <si>
    <t>2013-6</t>
  </si>
  <si>
    <t>2013-7</t>
  </si>
  <si>
    <t>2013-8</t>
  </si>
  <si>
    <t>2013-9</t>
  </si>
  <si>
    <t>2013-10</t>
  </si>
  <si>
    <t>2013-11</t>
  </si>
  <si>
    <t>2013-12</t>
  </si>
  <si>
    <t>2013-13</t>
  </si>
  <si>
    <t>2013-14</t>
  </si>
  <si>
    <t>2013-15</t>
  </si>
  <si>
    <t>2013-16</t>
  </si>
  <si>
    <t>2013-17</t>
  </si>
  <si>
    <t>2013-18</t>
  </si>
  <si>
    <t>2013-19</t>
  </si>
  <si>
    <t>2013-20</t>
  </si>
  <si>
    <t>2013-21</t>
  </si>
  <si>
    <t>2013-22</t>
  </si>
  <si>
    <t>2013-23</t>
  </si>
  <si>
    <t>2013-24</t>
  </si>
  <si>
    <t>2013-25</t>
  </si>
  <si>
    <t>2013-26</t>
  </si>
  <si>
    <t>2013-27</t>
  </si>
  <si>
    <t>2013-28</t>
  </si>
  <si>
    <t>2013-29</t>
  </si>
  <si>
    <t>2013-30</t>
  </si>
  <si>
    <t>2013-31</t>
  </si>
  <si>
    <t>2013-32</t>
  </si>
  <si>
    <t>2013-33</t>
  </si>
  <si>
    <t>2013-34</t>
  </si>
  <si>
    <t>2013-35</t>
  </si>
  <si>
    <t>2013-36</t>
  </si>
  <si>
    <t>2013-37</t>
  </si>
  <si>
    <t>2013-38</t>
  </si>
  <si>
    <t>2013-39</t>
  </si>
  <si>
    <t>2013-40</t>
  </si>
  <si>
    <t>2013-41</t>
  </si>
  <si>
    <t>2013-42</t>
  </si>
  <si>
    <t>2013-43</t>
  </si>
  <si>
    <t>2013-44</t>
  </si>
  <si>
    <t>2013-45</t>
  </si>
  <si>
    <t>2013-46</t>
  </si>
  <si>
    <t>2013-47</t>
  </si>
  <si>
    <t>2013-48</t>
  </si>
  <si>
    <t>2013-49</t>
  </si>
  <si>
    <t>2013-50</t>
  </si>
  <si>
    <t>2013-51</t>
  </si>
  <si>
    <t>2013-52</t>
  </si>
  <si>
    <t>2014-1</t>
  </si>
  <si>
    <t>2014-2</t>
  </si>
  <si>
    <t>2014-3</t>
  </si>
  <si>
    <t>2014-4</t>
  </si>
  <si>
    <t>2014-5</t>
  </si>
  <si>
    <t>2014-6</t>
  </si>
  <si>
    <t>2014-7</t>
  </si>
  <si>
    <t>2014-8</t>
  </si>
  <si>
    <t>2014-9</t>
  </si>
  <si>
    <t>2014-10</t>
  </si>
  <si>
    <t>2014-11</t>
  </si>
  <si>
    <t>2014-12</t>
  </si>
  <si>
    <t>2014-13</t>
  </si>
  <si>
    <t>2014-14</t>
  </si>
  <si>
    <t>2014-15</t>
  </si>
  <si>
    <t>2014-16</t>
  </si>
  <si>
    <t>2014-17</t>
  </si>
  <si>
    <t>2014-18</t>
  </si>
  <si>
    <t>2014-19</t>
  </si>
  <si>
    <t>2014-20</t>
  </si>
  <si>
    <t>2014-21</t>
  </si>
  <si>
    <t>2014-22</t>
  </si>
  <si>
    <t>2014-23</t>
  </si>
  <si>
    <t>2014-24</t>
  </si>
  <si>
    <t>2014-25</t>
  </si>
  <si>
    <t>2014-26</t>
  </si>
  <si>
    <t>2014-27</t>
  </si>
  <si>
    <t>2014-28</t>
  </si>
  <si>
    <t>2014-29</t>
  </si>
  <si>
    <t>2014-30</t>
  </si>
  <si>
    <t>2014-31</t>
  </si>
  <si>
    <t>2014-32</t>
  </si>
  <si>
    <t>2014-33</t>
  </si>
  <si>
    <t>2014-34</t>
  </si>
  <si>
    <t>2014-35</t>
  </si>
  <si>
    <t>2014-36</t>
  </si>
  <si>
    <t>2014-37</t>
  </si>
  <si>
    <t>2014-38</t>
  </si>
  <si>
    <t>2014-39</t>
  </si>
  <si>
    <t>2014-40</t>
  </si>
  <si>
    <t>2014-41</t>
  </si>
  <si>
    <t>2014-42</t>
  </si>
  <si>
    <t>2014-43</t>
  </si>
  <si>
    <t>2014-44</t>
  </si>
  <si>
    <t>2014-45</t>
  </si>
  <si>
    <t>2014-46</t>
  </si>
  <si>
    <t>2014-47</t>
  </si>
  <si>
    <t>2014-48</t>
  </si>
  <si>
    <t>2014-49</t>
  </si>
  <si>
    <t>2014-50</t>
  </si>
  <si>
    <t>2014-51</t>
  </si>
  <si>
    <t>2014-52</t>
  </si>
  <si>
    <t>2015-1</t>
  </si>
  <si>
    <t>2015-2</t>
  </si>
  <si>
    <t>2015-3</t>
  </si>
  <si>
    <t>2015-4</t>
  </si>
  <si>
    <t>2015-5</t>
  </si>
  <si>
    <t>2015-6</t>
  </si>
  <si>
    <t>2015-7</t>
  </si>
  <si>
    <t>2015-8</t>
  </si>
  <si>
    <t>2015-9</t>
  </si>
  <si>
    <t>2015-10</t>
  </si>
  <si>
    <t>2015-11</t>
  </si>
  <si>
    <t>2015-12</t>
  </si>
  <si>
    <t>2015-13</t>
  </si>
  <si>
    <t>2015-14</t>
  </si>
  <si>
    <t>2015-15</t>
  </si>
  <si>
    <t>2015-16</t>
  </si>
  <si>
    <t>2015-17</t>
  </si>
  <si>
    <t>2015-18</t>
  </si>
  <si>
    <t>2015-19</t>
  </si>
  <si>
    <t>2015-20</t>
  </si>
  <si>
    <t>2015-21</t>
  </si>
  <si>
    <t>2015-22</t>
  </si>
  <si>
    <t>2015-23</t>
  </si>
  <si>
    <t>2015-24</t>
  </si>
  <si>
    <t>2015-25</t>
  </si>
  <si>
    <t>2015-26</t>
  </si>
  <si>
    <t>2015-27</t>
  </si>
  <si>
    <t>2015-28</t>
  </si>
  <si>
    <t>2015-29</t>
  </si>
  <si>
    <t>2015-30</t>
  </si>
  <si>
    <t>2015-31</t>
  </si>
  <si>
    <t>2015-32</t>
  </si>
  <si>
    <t>2015-33</t>
  </si>
  <si>
    <t>2015-34</t>
  </si>
  <si>
    <t>2015-35</t>
  </si>
  <si>
    <t>2015-36</t>
  </si>
  <si>
    <t>2015-37</t>
  </si>
  <si>
    <t>2015-38</t>
  </si>
  <si>
    <t>2015-39</t>
  </si>
  <si>
    <t>2015-40</t>
  </si>
  <si>
    <t>2015-41</t>
  </si>
  <si>
    <t>2015-42</t>
  </si>
  <si>
    <t>2015-43</t>
  </si>
  <si>
    <t>2015-44</t>
  </si>
  <si>
    <t>2015-45</t>
  </si>
  <si>
    <t>2015-46</t>
  </si>
  <si>
    <t>2015-47</t>
  </si>
  <si>
    <t>2015-48</t>
  </si>
  <si>
    <t>2015-49</t>
  </si>
  <si>
    <t>2015-50</t>
  </si>
  <si>
    <t>2015-51</t>
  </si>
  <si>
    <t>2015-52</t>
  </si>
  <si>
    <t>2015-53</t>
  </si>
  <si>
    <t>2016-1</t>
  </si>
  <si>
    <t>2016-2</t>
  </si>
  <si>
    <t>2016-3</t>
  </si>
  <si>
    <t>2016-4</t>
  </si>
  <si>
    <t>2016-5</t>
  </si>
  <si>
    <t>2016-6</t>
  </si>
  <si>
    <t>2016-7</t>
  </si>
  <si>
    <t>2016-8</t>
  </si>
  <si>
    <t>2016-9</t>
  </si>
  <si>
    <t>2016-10</t>
  </si>
  <si>
    <t>2016-11</t>
  </si>
  <si>
    <t>2016-12</t>
  </si>
  <si>
    <t>2016-13</t>
  </si>
  <si>
    <t>2016-14</t>
  </si>
  <si>
    <t>2016-15</t>
  </si>
  <si>
    <t>2016-16</t>
  </si>
  <si>
    <t>2016-17</t>
  </si>
  <si>
    <t>2016-18</t>
  </si>
  <si>
    <t>2016-19</t>
  </si>
  <si>
    <t>2016-20</t>
  </si>
  <si>
    <t>2016-21</t>
  </si>
  <si>
    <t>2016-22</t>
  </si>
  <si>
    <t>2016-23</t>
  </si>
  <si>
    <t>2016-24</t>
  </si>
  <si>
    <t>2016-25</t>
  </si>
  <si>
    <t>2016-26</t>
  </si>
  <si>
    <t>2016-27</t>
  </si>
  <si>
    <t>2016-28</t>
  </si>
  <si>
    <t>2016-29</t>
  </si>
  <si>
    <t>2016-30</t>
  </si>
  <si>
    <t>2016-31</t>
  </si>
  <si>
    <t>2016-32</t>
  </si>
  <si>
    <t>2016-33</t>
  </si>
  <si>
    <t>2016-34</t>
  </si>
  <si>
    <t>2016-35</t>
  </si>
  <si>
    <t>2016-36</t>
  </si>
  <si>
    <t>2016-37</t>
  </si>
  <si>
    <t>2016-38</t>
  </si>
  <si>
    <t>2016-39</t>
  </si>
  <si>
    <t>2016-40</t>
  </si>
  <si>
    <t>2016-41</t>
  </si>
  <si>
    <t>2016-42</t>
  </si>
  <si>
    <t>2016-43</t>
  </si>
  <si>
    <t>2016-44</t>
  </si>
  <si>
    <t>2016-45</t>
  </si>
  <si>
    <t>2016-46</t>
  </si>
  <si>
    <t>2016-47</t>
  </si>
  <si>
    <t>2016-48</t>
  </si>
  <si>
    <t>2016-49</t>
  </si>
  <si>
    <t>2016-50</t>
  </si>
  <si>
    <t>2016-51</t>
  </si>
  <si>
    <t>2016-52</t>
  </si>
  <si>
    <t>niborreturn</t>
  </si>
  <si>
    <t>Gj.sn.cycle</t>
  </si>
  <si>
    <t>Analyse</t>
  </si>
  <si>
    <t>T-STAT</t>
  </si>
  <si>
    <t>OSEBX</t>
  </si>
  <si>
    <t>OBX</t>
  </si>
  <si>
    <t>ReturnOSEBX</t>
  </si>
  <si>
    <t>ReturnOBX</t>
  </si>
  <si>
    <t>KV</t>
  </si>
  <si>
    <t>ANNUALIZED</t>
  </si>
  <si>
    <t>Ikke signifikant</t>
  </si>
  <si>
    <t>Excessreturnosebx</t>
  </si>
  <si>
    <t>Excessreturnobx</t>
  </si>
  <si>
    <t>Antall press</t>
  </si>
  <si>
    <t>Syklus</t>
  </si>
  <si>
    <t>Antall obs</t>
  </si>
  <si>
    <t>Gj.sn.v. meravkastning</t>
  </si>
  <si>
    <t>Gj.sn. Data:</t>
  </si>
  <si>
    <t>Sample variance:</t>
  </si>
  <si>
    <t>Styringsrenten</t>
  </si>
  <si>
    <t>Nibor 3 mnd</t>
  </si>
  <si>
    <t>nibordesimal</t>
  </si>
  <si>
    <t>Gj.sn. Meravk</t>
  </si>
  <si>
    <t>Anuualized</t>
  </si>
  <si>
    <t>T-stat</t>
  </si>
  <si>
    <t>Rente ned</t>
  </si>
  <si>
    <t>ANALYSE HVIS NED -&gt;</t>
  </si>
  <si>
    <t>obs</t>
  </si>
  <si>
    <t>t-stat</t>
  </si>
  <si>
    <t>Annualized</t>
  </si>
  <si>
    <t>Snitt meravkastning</t>
  </si>
  <si>
    <t>obs Robx opp ved rente ned</t>
  </si>
  <si>
    <t>obs Robx ned ved rente ned</t>
  </si>
  <si>
    <t>Gj.sn</t>
  </si>
  <si>
    <t>NB setter renten ned 0,5 %, PRESS 12. des, arbeidsledighet økt, sviktende etterspørsel i eksportmarkedene</t>
  </si>
  <si>
    <t>Korrelasjon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</si>
</sst>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164" formatCode="dd\.mm\.yyyy"/>
    <numFmt numFmtId="165" formatCode="0.000"/>
    <numFmt numFmtId="166" formatCode="0.0000"/>
    <numFmt numFmtId="167" formatCode="0.00000"/>
    <numFmt numFmtId="168" formatCode="0.000000"/>
    <numFmt numFmtId="169" formatCode="0.0000\ %"/>
    <numFmt numFmtId="170" formatCode="0.0000000000"/>
  </numFmts>
  <fonts count="10" x14ac:knownFonts="1"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scheme val="minor"/>
    </font>
    <font>
      <sz val="11"/>
      <color rgb="FF000000"/>
      <name val="Calibri"/>
      <family val="2"/>
      <scheme val="minor"/>
    </font>
    <font>
      <b/>
      <sz val="11"/>
      <name val="Calibri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b/>
      <sz val="11"/>
      <color rgb="FFFF0000"/>
      <name val="Calibri"/>
      <scheme val="minor"/>
    </font>
    <font>
      <sz val="11"/>
      <color rgb="FFFF0000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4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F0"/>
        <bgColor indexed="64"/>
      </patternFill>
    </fill>
  </fills>
  <borders count="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24">
    <xf numFmtId="0" fontId="0" fillId="0" borderId="0"/>
    <xf numFmtId="9" fontId="2" fillId="0" borderId="0" applyFon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</cellStyleXfs>
  <cellXfs count="50">
    <xf numFmtId="0" fontId="0" fillId="0" borderId="0" xfId="0"/>
    <xf numFmtId="164" fontId="0" fillId="0" borderId="0" xfId="0" applyNumberFormat="1"/>
    <xf numFmtId="14" fontId="0" fillId="0" borderId="0" xfId="0" applyNumberFormat="1"/>
    <xf numFmtId="2" fontId="0" fillId="0" borderId="0" xfId="0" applyNumberFormat="1"/>
    <xf numFmtId="165" fontId="0" fillId="0" borderId="0" xfId="0" applyNumberFormat="1"/>
    <xf numFmtId="166" fontId="0" fillId="0" borderId="0" xfId="0" applyNumberFormat="1"/>
    <xf numFmtId="0" fontId="0" fillId="0" borderId="0" xfId="0" applyNumberFormat="1"/>
    <xf numFmtId="1" fontId="0" fillId="0" borderId="0" xfId="0" applyNumberFormat="1"/>
    <xf numFmtId="14" fontId="4" fillId="0" borderId="0" xfId="0" applyNumberFormat="1" applyFont="1"/>
    <xf numFmtId="0" fontId="3" fillId="3" borderId="1" xfId="0" applyFont="1" applyFill="1" applyBorder="1"/>
    <xf numFmtId="0" fontId="1" fillId="2" borderId="1" xfId="0" applyFont="1" applyFill="1" applyBorder="1"/>
    <xf numFmtId="0" fontId="5" fillId="2" borderId="1" xfId="0" applyFont="1" applyFill="1" applyBorder="1"/>
    <xf numFmtId="0" fontId="3" fillId="0" borderId="0" xfId="0" applyFont="1"/>
    <xf numFmtId="0" fontId="0" fillId="4" borderId="1" xfId="0" applyFill="1" applyBorder="1"/>
    <xf numFmtId="0" fontId="0" fillId="4" borderId="0" xfId="0" applyFill="1" applyBorder="1"/>
    <xf numFmtId="10" fontId="0" fillId="0" borderId="0" xfId="1" applyNumberFormat="1" applyFont="1"/>
    <xf numFmtId="169" fontId="0" fillId="4" borderId="0" xfId="1" applyNumberFormat="1" applyFont="1" applyFill="1"/>
    <xf numFmtId="168" fontId="0" fillId="4" borderId="0" xfId="0" applyNumberFormat="1" applyFill="1"/>
    <xf numFmtId="167" fontId="0" fillId="4" borderId="0" xfId="0" applyNumberFormat="1" applyFill="1"/>
    <xf numFmtId="0" fontId="0" fillId="0" borderId="0" xfId="0" applyFill="1" applyBorder="1"/>
    <xf numFmtId="0" fontId="3" fillId="0" borderId="0" xfId="0" applyFont="1" applyFill="1" applyBorder="1"/>
    <xf numFmtId="0" fontId="1" fillId="4" borderId="1" xfId="0" applyFont="1" applyFill="1" applyBorder="1"/>
    <xf numFmtId="0" fontId="1" fillId="4" borderId="2" xfId="0" applyFont="1" applyFill="1" applyBorder="1"/>
    <xf numFmtId="170" fontId="0" fillId="0" borderId="0" xfId="0" applyNumberFormat="1"/>
    <xf numFmtId="0" fontId="0" fillId="4" borderId="0" xfId="0" applyFill="1"/>
    <xf numFmtId="0" fontId="0" fillId="0" borderId="1" xfId="0" applyBorder="1"/>
    <xf numFmtId="10" fontId="0" fillId="0" borderId="1" xfId="1" applyNumberFormat="1" applyFont="1" applyBorder="1"/>
    <xf numFmtId="0" fontId="0" fillId="4" borderId="3" xfId="0" applyFill="1" applyBorder="1"/>
    <xf numFmtId="9" fontId="0" fillId="0" borderId="1" xfId="1" applyFont="1" applyBorder="1"/>
    <xf numFmtId="2" fontId="0" fillId="0" borderId="1" xfId="0" applyNumberFormat="1" applyBorder="1"/>
    <xf numFmtId="9" fontId="0" fillId="0" borderId="1" xfId="1" applyNumberFormat="1" applyFont="1" applyBorder="1"/>
    <xf numFmtId="0" fontId="0" fillId="3" borderId="0" xfId="0" applyFill="1"/>
    <xf numFmtId="0" fontId="0" fillId="0" borderId="1" xfId="0" applyNumberFormat="1" applyBorder="1"/>
    <xf numFmtId="0" fontId="0" fillId="5" borderId="1" xfId="0" applyFill="1" applyBorder="1"/>
    <xf numFmtId="10" fontId="0" fillId="5" borderId="1" xfId="1" applyNumberFormat="1" applyFont="1" applyFill="1" applyBorder="1"/>
    <xf numFmtId="9" fontId="0" fillId="5" borderId="1" xfId="1" applyNumberFormat="1" applyFont="1" applyFill="1" applyBorder="1"/>
    <xf numFmtId="0" fontId="0" fillId="5" borderId="0" xfId="0" applyFill="1"/>
    <xf numFmtId="14" fontId="0" fillId="5" borderId="0" xfId="0" applyNumberFormat="1" applyFill="1"/>
    <xf numFmtId="166" fontId="0" fillId="5" borderId="0" xfId="0" applyNumberFormat="1" applyFill="1"/>
    <xf numFmtId="2" fontId="0" fillId="5" borderId="0" xfId="0" applyNumberFormat="1" applyFill="1"/>
    <xf numFmtId="166" fontId="0" fillId="0" borderId="1" xfId="0" applyNumberFormat="1" applyBorder="1"/>
    <xf numFmtId="0" fontId="9" fillId="0" borderId="1" xfId="0" applyFont="1" applyBorder="1"/>
    <xf numFmtId="0" fontId="0" fillId="0" borderId="0" xfId="0" applyBorder="1"/>
    <xf numFmtId="0" fontId="0" fillId="6" borderId="0" xfId="0" applyFill="1"/>
    <xf numFmtId="10" fontId="3" fillId="5" borderId="0" xfId="1" applyNumberFormat="1" applyFont="1" applyFill="1"/>
    <xf numFmtId="10" fontId="8" fillId="5" borderId="0" xfId="1" applyNumberFormat="1" applyFont="1" applyFill="1"/>
    <xf numFmtId="0" fontId="0" fillId="7" borderId="0" xfId="0" applyFill="1"/>
    <xf numFmtId="166" fontId="0" fillId="7" borderId="0" xfId="0" applyNumberFormat="1" applyFill="1"/>
    <xf numFmtId="10" fontId="0" fillId="7" borderId="0" xfId="1" applyNumberFormat="1" applyFont="1" applyFill="1"/>
    <xf numFmtId="14" fontId="0" fillId="7" borderId="0" xfId="0" applyNumberFormat="1" applyFill="1"/>
  </cellXfs>
  <cellStyles count="24">
    <cellStyle name="Benyttet hyperkobling" xfId="3" builtinId="9" hidden="1"/>
    <cellStyle name="Benyttet hyperkobling" xfId="5" builtinId="9" hidden="1"/>
    <cellStyle name="Benyttet hyperkobling" xfId="7" builtinId="9" hidden="1"/>
    <cellStyle name="Benyttet hyperkobling" xfId="9" builtinId="9" hidden="1"/>
    <cellStyle name="Benyttet hyperkobling" xfId="11" builtinId="9" hidden="1"/>
    <cellStyle name="Benyttet hyperkobling" xfId="13" builtinId="9" hidden="1"/>
    <cellStyle name="Benyttet hyperkobling" xfId="15" builtinId="9" hidden="1"/>
    <cellStyle name="Benyttet hyperkobling" xfId="17" builtinId="9" hidden="1"/>
    <cellStyle name="Benyttet hyperkobling" xfId="19" builtinId="9" hidden="1"/>
    <cellStyle name="Benyttet hyperkobling" xfId="21" builtinId="9" hidden="1"/>
    <cellStyle name="Benyttet hyperkobling" xfId="23" builtinId="9" hidden="1"/>
    <cellStyle name="Hyperkobling" xfId="2" builtinId="8" hidden="1"/>
    <cellStyle name="Hyperkobling" xfId="4" builtinId="8" hidden="1"/>
    <cellStyle name="Hyperkobling" xfId="6" builtinId="8" hidden="1"/>
    <cellStyle name="Hyperkobling" xfId="8" builtinId="8" hidden="1"/>
    <cellStyle name="Hyperkobling" xfId="10" builtinId="8" hidden="1"/>
    <cellStyle name="Hyperkobling" xfId="12" builtinId="8" hidden="1"/>
    <cellStyle name="Hyperkobling" xfId="14" builtinId="8" hidden="1"/>
    <cellStyle name="Hyperkobling" xfId="16" builtinId="8" hidden="1"/>
    <cellStyle name="Hyperkobling" xfId="18" builtinId="8" hidden="1"/>
    <cellStyle name="Hyperkobling" xfId="20" builtinId="8" hidden="1"/>
    <cellStyle name="Hyperkobling" xfId="22" builtinId="8" hidden="1"/>
    <cellStyle name="Normal" xfId="0" builtinId="0"/>
    <cellStyle name="Prosent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4" Type="http://schemas.openxmlformats.org/officeDocument/2006/relationships/theme" Target="theme/theme1.xml"/><Relationship Id="rId5" Type="http://schemas.openxmlformats.org/officeDocument/2006/relationships/styles" Target="styles.xml"/><Relationship Id="rId6" Type="http://schemas.openxmlformats.org/officeDocument/2006/relationships/sharedStrings" Target="sharedStrings.xml"/><Relationship Id="rId7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charts/_rels/chart1.xml.rels><?xml version="1.0" encoding="UTF-8" standalone="yes"?>
<Relationships xmlns="http://schemas.openxmlformats.org/package/2006/relationships"><Relationship Id="rId1" Type="http://schemas.microsoft.com/office/2011/relationships/chartStyle" Target="style1.xml"/><Relationship Id="rId2" Type="http://schemas.microsoft.com/office/2011/relationships/chartColorStyle" Target="colors1.xml"/></Relationships>
</file>

<file path=xl/charts/_rels/chart2.xml.rels><?xml version="1.0" encoding="UTF-8" standalone="yes"?>
<Relationships xmlns="http://schemas.openxmlformats.org/package/2006/relationships"><Relationship Id="rId1" Type="http://schemas.microsoft.com/office/2011/relationships/chartStyle" Target="style2.xml"/><Relationship Id="rId2" Type="http://schemas.microsoft.com/office/2011/relationships/chartColorStyle" Target="colors2.xml"/></Relationships>
</file>

<file path=xl/charts/_rels/chart3.xml.rels><?xml version="1.0" encoding="UTF-8" standalone="yes"?>
<Relationships xmlns="http://schemas.openxmlformats.org/package/2006/relationships"><Relationship Id="rId1" Type="http://schemas.microsoft.com/office/2011/relationships/chartStyle" Target="style3.xml"/><Relationship Id="rId2" Type="http://schemas.microsoft.com/office/2011/relationships/chartColorStyle" Target="colors3.xml"/></Relationships>
</file>

<file path=xl/charts/_rels/chart4.xml.rels><?xml version="1.0" encoding="UTF-8" standalone="yes"?>
<Relationships xmlns="http://schemas.openxmlformats.org/package/2006/relationships"><Relationship Id="rId1" Type="http://schemas.microsoft.com/office/2011/relationships/chartStyle" Target="style4.xml"/><Relationship Id="rId2" Type="http://schemas.microsoft.com/office/2011/relationships/chartColorStyle" Target="colors4.xml"/></Relationships>
</file>

<file path=xl/charts/_rels/chart5.xml.rels><?xml version="1.0" encoding="UTF-8" standalone="yes"?>
<Relationships xmlns="http://schemas.openxmlformats.org/package/2006/relationships"><Relationship Id="rId1" Type="http://schemas.microsoft.com/office/2011/relationships/chartStyle" Target="style5.xml"/><Relationship Id="rId2" Type="http://schemas.microsoft.com/office/2011/relationships/chartColorStyle" Target="colors5.xml"/></Relationships>
</file>

<file path=xl/charts/_rels/chart6.xml.rels><?xml version="1.0" encoding="UTF-8" standalone="yes"?>
<Relationships xmlns="http://schemas.openxmlformats.org/package/2006/relationships"><Relationship Id="rId1" Type="http://schemas.microsoft.com/office/2011/relationships/chartStyle" Target="style6.xml"/><Relationship Id="rId2" Type="http://schemas.microsoft.com/office/2011/relationships/chartColorStyle" Target="colors6.xml"/></Relationships>
</file>

<file path=xl/charts/_rels/chart7.xml.rels><?xml version="1.0" encoding="UTF-8" standalone="yes"?>
<Relationships xmlns="http://schemas.openxmlformats.org/package/2006/relationships"><Relationship Id="rId1" Type="http://schemas.microsoft.com/office/2011/relationships/chartStyle" Target="style7.xml"/><Relationship Id="rId2" Type="http://schemas.microsoft.com/office/2011/relationships/chartColorStyle" Target="colors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cked"/>
        <c:varyColors val="0"/>
        <c:ser>
          <c:idx val="0"/>
          <c:order val="0"/>
          <c:tx>
            <c:strRef>
              <c:f>'DATA&amp;CALC'!$E$1</c:f>
              <c:strCache>
                <c:ptCount val="1"/>
                <c:pt idx="0">
                  <c:v>OBX </c:v>
                </c:pt>
              </c:strCache>
            </c:strRef>
          </c:tx>
          <c:spPr>
            <a:ln w="31750" cap="rnd">
              <a:solidFill>
                <a:schemeClr val="accent1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cat>
            <c:numRef>
              <c:f>'DATA&amp;CALC'!$A$2:$A$940</c:f>
              <c:numCache>
                <c:formatCode>m/d/yy</c:formatCode>
                <c:ptCount val="939"/>
                <c:pt idx="0" formatCode="dd\.mm\.yyyy">
                  <c:v>36168.0</c:v>
                </c:pt>
                <c:pt idx="1">
                  <c:v>36175.0</c:v>
                </c:pt>
                <c:pt idx="2">
                  <c:v>36182.0</c:v>
                </c:pt>
                <c:pt idx="3">
                  <c:v>36189.0</c:v>
                </c:pt>
                <c:pt idx="4">
                  <c:v>36196.0</c:v>
                </c:pt>
                <c:pt idx="5">
                  <c:v>36203.0</c:v>
                </c:pt>
                <c:pt idx="6">
                  <c:v>36210.0</c:v>
                </c:pt>
                <c:pt idx="7">
                  <c:v>36217.0</c:v>
                </c:pt>
                <c:pt idx="8">
                  <c:v>36224.0</c:v>
                </c:pt>
                <c:pt idx="9">
                  <c:v>36231.0</c:v>
                </c:pt>
                <c:pt idx="10">
                  <c:v>36238.0</c:v>
                </c:pt>
                <c:pt idx="11">
                  <c:v>36245.0</c:v>
                </c:pt>
                <c:pt idx="12">
                  <c:v>36252.0</c:v>
                </c:pt>
                <c:pt idx="13">
                  <c:v>36259.0</c:v>
                </c:pt>
                <c:pt idx="14">
                  <c:v>36266.0</c:v>
                </c:pt>
                <c:pt idx="15">
                  <c:v>36273.0</c:v>
                </c:pt>
                <c:pt idx="16">
                  <c:v>36280.0</c:v>
                </c:pt>
                <c:pt idx="17">
                  <c:v>36287.0</c:v>
                </c:pt>
                <c:pt idx="18">
                  <c:v>36294.0</c:v>
                </c:pt>
                <c:pt idx="19">
                  <c:v>36301.0</c:v>
                </c:pt>
                <c:pt idx="20">
                  <c:v>36308.0</c:v>
                </c:pt>
                <c:pt idx="21">
                  <c:v>36315.0</c:v>
                </c:pt>
                <c:pt idx="22">
                  <c:v>36322.0</c:v>
                </c:pt>
                <c:pt idx="23">
                  <c:v>36329.0</c:v>
                </c:pt>
                <c:pt idx="24">
                  <c:v>36336.0</c:v>
                </c:pt>
                <c:pt idx="25">
                  <c:v>36343.0</c:v>
                </c:pt>
                <c:pt idx="26">
                  <c:v>36350.0</c:v>
                </c:pt>
                <c:pt idx="27">
                  <c:v>36357.0</c:v>
                </c:pt>
                <c:pt idx="28">
                  <c:v>36364.0</c:v>
                </c:pt>
                <c:pt idx="29">
                  <c:v>36371.0</c:v>
                </c:pt>
                <c:pt idx="30">
                  <c:v>36378.0</c:v>
                </c:pt>
                <c:pt idx="31">
                  <c:v>36385.0</c:v>
                </c:pt>
                <c:pt idx="32">
                  <c:v>36392.0</c:v>
                </c:pt>
                <c:pt idx="33">
                  <c:v>36399.0</c:v>
                </c:pt>
                <c:pt idx="34">
                  <c:v>36406.0</c:v>
                </c:pt>
                <c:pt idx="35">
                  <c:v>36413.0</c:v>
                </c:pt>
                <c:pt idx="36">
                  <c:v>36420.0</c:v>
                </c:pt>
                <c:pt idx="37">
                  <c:v>36427.0</c:v>
                </c:pt>
                <c:pt idx="38">
                  <c:v>36434.0</c:v>
                </c:pt>
                <c:pt idx="39">
                  <c:v>36441.0</c:v>
                </c:pt>
                <c:pt idx="40">
                  <c:v>36448.0</c:v>
                </c:pt>
                <c:pt idx="41">
                  <c:v>36455.0</c:v>
                </c:pt>
                <c:pt idx="42">
                  <c:v>36462.0</c:v>
                </c:pt>
                <c:pt idx="43">
                  <c:v>36469.0</c:v>
                </c:pt>
                <c:pt idx="44">
                  <c:v>36476.0</c:v>
                </c:pt>
                <c:pt idx="45">
                  <c:v>36483.0</c:v>
                </c:pt>
                <c:pt idx="46">
                  <c:v>36490.0</c:v>
                </c:pt>
                <c:pt idx="47">
                  <c:v>36497.0</c:v>
                </c:pt>
                <c:pt idx="48">
                  <c:v>36504.0</c:v>
                </c:pt>
                <c:pt idx="49">
                  <c:v>36511.0</c:v>
                </c:pt>
                <c:pt idx="50">
                  <c:v>36518.0</c:v>
                </c:pt>
                <c:pt idx="51">
                  <c:v>36525.0</c:v>
                </c:pt>
                <c:pt idx="52">
                  <c:v>36532.0</c:v>
                </c:pt>
                <c:pt idx="53">
                  <c:v>36539.0</c:v>
                </c:pt>
                <c:pt idx="54">
                  <c:v>36546.0</c:v>
                </c:pt>
                <c:pt idx="55">
                  <c:v>36553.0</c:v>
                </c:pt>
                <c:pt idx="56">
                  <c:v>36560.0</c:v>
                </c:pt>
                <c:pt idx="57">
                  <c:v>36567.0</c:v>
                </c:pt>
                <c:pt idx="58">
                  <c:v>36574.0</c:v>
                </c:pt>
                <c:pt idx="59">
                  <c:v>36581.0</c:v>
                </c:pt>
                <c:pt idx="60">
                  <c:v>36588.0</c:v>
                </c:pt>
                <c:pt idx="61">
                  <c:v>36595.0</c:v>
                </c:pt>
                <c:pt idx="62">
                  <c:v>36602.0</c:v>
                </c:pt>
                <c:pt idx="63">
                  <c:v>36609.0</c:v>
                </c:pt>
                <c:pt idx="64">
                  <c:v>36616.0</c:v>
                </c:pt>
                <c:pt idx="65">
                  <c:v>36623.0</c:v>
                </c:pt>
                <c:pt idx="66">
                  <c:v>36630.0</c:v>
                </c:pt>
                <c:pt idx="67">
                  <c:v>36637.0</c:v>
                </c:pt>
                <c:pt idx="68">
                  <c:v>36644.0</c:v>
                </c:pt>
                <c:pt idx="69">
                  <c:v>36651.0</c:v>
                </c:pt>
                <c:pt idx="70">
                  <c:v>36658.0</c:v>
                </c:pt>
                <c:pt idx="71">
                  <c:v>36665.0</c:v>
                </c:pt>
                <c:pt idx="72">
                  <c:v>36672.0</c:v>
                </c:pt>
                <c:pt idx="73">
                  <c:v>36679.0</c:v>
                </c:pt>
                <c:pt idx="74">
                  <c:v>36686.0</c:v>
                </c:pt>
                <c:pt idx="75">
                  <c:v>36693.0</c:v>
                </c:pt>
                <c:pt idx="76">
                  <c:v>36700.0</c:v>
                </c:pt>
                <c:pt idx="77">
                  <c:v>36707.0</c:v>
                </c:pt>
                <c:pt idx="78">
                  <c:v>36714.0</c:v>
                </c:pt>
                <c:pt idx="79">
                  <c:v>36721.0</c:v>
                </c:pt>
                <c:pt idx="80">
                  <c:v>36728.0</c:v>
                </c:pt>
                <c:pt idx="81">
                  <c:v>36735.0</c:v>
                </c:pt>
                <c:pt idx="82">
                  <c:v>36742.0</c:v>
                </c:pt>
                <c:pt idx="83">
                  <c:v>36749.0</c:v>
                </c:pt>
                <c:pt idx="84">
                  <c:v>36756.0</c:v>
                </c:pt>
                <c:pt idx="85">
                  <c:v>36763.0</c:v>
                </c:pt>
                <c:pt idx="86">
                  <c:v>36770.0</c:v>
                </c:pt>
                <c:pt idx="87">
                  <c:v>36777.0</c:v>
                </c:pt>
                <c:pt idx="88">
                  <c:v>36784.0</c:v>
                </c:pt>
                <c:pt idx="89">
                  <c:v>36791.0</c:v>
                </c:pt>
                <c:pt idx="90">
                  <c:v>36798.0</c:v>
                </c:pt>
                <c:pt idx="91">
                  <c:v>36805.0</c:v>
                </c:pt>
                <c:pt idx="92">
                  <c:v>36812.0</c:v>
                </c:pt>
                <c:pt idx="93">
                  <c:v>36819.0</c:v>
                </c:pt>
                <c:pt idx="94">
                  <c:v>36826.0</c:v>
                </c:pt>
                <c:pt idx="95">
                  <c:v>36833.0</c:v>
                </c:pt>
                <c:pt idx="96">
                  <c:v>36840.0</c:v>
                </c:pt>
                <c:pt idx="97">
                  <c:v>36847.0</c:v>
                </c:pt>
                <c:pt idx="98">
                  <c:v>36854.0</c:v>
                </c:pt>
                <c:pt idx="99">
                  <c:v>36861.0</c:v>
                </c:pt>
                <c:pt idx="100">
                  <c:v>36868.0</c:v>
                </c:pt>
                <c:pt idx="101">
                  <c:v>36875.0</c:v>
                </c:pt>
                <c:pt idx="102">
                  <c:v>36882.0</c:v>
                </c:pt>
                <c:pt idx="103">
                  <c:v>36889.0</c:v>
                </c:pt>
                <c:pt idx="104">
                  <c:v>36896.0</c:v>
                </c:pt>
                <c:pt idx="105">
                  <c:v>36903.0</c:v>
                </c:pt>
                <c:pt idx="106">
                  <c:v>36910.0</c:v>
                </c:pt>
                <c:pt idx="107">
                  <c:v>36917.0</c:v>
                </c:pt>
                <c:pt idx="108">
                  <c:v>36924.0</c:v>
                </c:pt>
                <c:pt idx="109">
                  <c:v>36931.0</c:v>
                </c:pt>
                <c:pt idx="110">
                  <c:v>36938.0</c:v>
                </c:pt>
                <c:pt idx="111">
                  <c:v>36945.0</c:v>
                </c:pt>
                <c:pt idx="112">
                  <c:v>36952.0</c:v>
                </c:pt>
                <c:pt idx="113">
                  <c:v>36959.0</c:v>
                </c:pt>
                <c:pt idx="114">
                  <c:v>36966.0</c:v>
                </c:pt>
                <c:pt idx="115">
                  <c:v>36973.0</c:v>
                </c:pt>
                <c:pt idx="116">
                  <c:v>36980.0</c:v>
                </c:pt>
                <c:pt idx="117">
                  <c:v>36987.0</c:v>
                </c:pt>
                <c:pt idx="118">
                  <c:v>36994.0</c:v>
                </c:pt>
                <c:pt idx="119">
                  <c:v>37001.0</c:v>
                </c:pt>
                <c:pt idx="120">
                  <c:v>37008.0</c:v>
                </c:pt>
                <c:pt idx="121">
                  <c:v>37015.0</c:v>
                </c:pt>
                <c:pt idx="122">
                  <c:v>37022.0</c:v>
                </c:pt>
                <c:pt idx="123">
                  <c:v>37029.0</c:v>
                </c:pt>
                <c:pt idx="124">
                  <c:v>37036.0</c:v>
                </c:pt>
                <c:pt idx="125">
                  <c:v>37043.0</c:v>
                </c:pt>
                <c:pt idx="126">
                  <c:v>37050.0</c:v>
                </c:pt>
                <c:pt idx="127">
                  <c:v>37057.0</c:v>
                </c:pt>
                <c:pt idx="128">
                  <c:v>37064.0</c:v>
                </c:pt>
                <c:pt idx="129">
                  <c:v>37071.0</c:v>
                </c:pt>
                <c:pt idx="130">
                  <c:v>37078.0</c:v>
                </c:pt>
                <c:pt idx="131">
                  <c:v>37085.0</c:v>
                </c:pt>
                <c:pt idx="132">
                  <c:v>37092.0</c:v>
                </c:pt>
                <c:pt idx="133">
                  <c:v>37099.0</c:v>
                </c:pt>
                <c:pt idx="134">
                  <c:v>37106.0</c:v>
                </c:pt>
                <c:pt idx="135">
                  <c:v>37113.0</c:v>
                </c:pt>
                <c:pt idx="136">
                  <c:v>37120.0</c:v>
                </c:pt>
                <c:pt idx="137">
                  <c:v>37127.0</c:v>
                </c:pt>
                <c:pt idx="138">
                  <c:v>37134.0</c:v>
                </c:pt>
                <c:pt idx="139">
                  <c:v>37141.0</c:v>
                </c:pt>
                <c:pt idx="140">
                  <c:v>37148.0</c:v>
                </c:pt>
                <c:pt idx="141">
                  <c:v>37155.0</c:v>
                </c:pt>
                <c:pt idx="142">
                  <c:v>37162.0</c:v>
                </c:pt>
                <c:pt idx="143">
                  <c:v>37169.0</c:v>
                </c:pt>
                <c:pt idx="144">
                  <c:v>37176.0</c:v>
                </c:pt>
                <c:pt idx="145">
                  <c:v>37183.0</c:v>
                </c:pt>
                <c:pt idx="146">
                  <c:v>37190.0</c:v>
                </c:pt>
                <c:pt idx="147">
                  <c:v>37197.0</c:v>
                </c:pt>
                <c:pt idx="148">
                  <c:v>37204.0</c:v>
                </c:pt>
                <c:pt idx="149">
                  <c:v>37211.0</c:v>
                </c:pt>
                <c:pt idx="150">
                  <c:v>37218.0</c:v>
                </c:pt>
                <c:pt idx="151">
                  <c:v>37225.0</c:v>
                </c:pt>
                <c:pt idx="152">
                  <c:v>37232.0</c:v>
                </c:pt>
                <c:pt idx="153">
                  <c:v>37239.0</c:v>
                </c:pt>
                <c:pt idx="154">
                  <c:v>37246.0</c:v>
                </c:pt>
                <c:pt idx="155">
                  <c:v>37253.0</c:v>
                </c:pt>
                <c:pt idx="156">
                  <c:v>37260.0</c:v>
                </c:pt>
                <c:pt idx="157">
                  <c:v>37267.0</c:v>
                </c:pt>
                <c:pt idx="158">
                  <c:v>37274.0</c:v>
                </c:pt>
                <c:pt idx="159">
                  <c:v>37281.0</c:v>
                </c:pt>
                <c:pt idx="160">
                  <c:v>37288.0</c:v>
                </c:pt>
                <c:pt idx="161">
                  <c:v>37295.0</c:v>
                </c:pt>
                <c:pt idx="162">
                  <c:v>37302.0</c:v>
                </c:pt>
                <c:pt idx="163">
                  <c:v>37309.0</c:v>
                </c:pt>
                <c:pt idx="164">
                  <c:v>37316.0</c:v>
                </c:pt>
                <c:pt idx="165">
                  <c:v>37323.0</c:v>
                </c:pt>
                <c:pt idx="166">
                  <c:v>37330.0</c:v>
                </c:pt>
                <c:pt idx="167">
                  <c:v>37337.0</c:v>
                </c:pt>
                <c:pt idx="168">
                  <c:v>37344.0</c:v>
                </c:pt>
                <c:pt idx="169">
                  <c:v>37351.0</c:v>
                </c:pt>
                <c:pt idx="170">
                  <c:v>37358.0</c:v>
                </c:pt>
                <c:pt idx="171">
                  <c:v>37365.0</c:v>
                </c:pt>
                <c:pt idx="172">
                  <c:v>37372.0</c:v>
                </c:pt>
                <c:pt idx="173">
                  <c:v>37379.0</c:v>
                </c:pt>
                <c:pt idx="174">
                  <c:v>37386.0</c:v>
                </c:pt>
                <c:pt idx="175">
                  <c:v>37393.0</c:v>
                </c:pt>
                <c:pt idx="176">
                  <c:v>37400.0</c:v>
                </c:pt>
                <c:pt idx="177">
                  <c:v>37407.0</c:v>
                </c:pt>
                <c:pt idx="178">
                  <c:v>37414.0</c:v>
                </c:pt>
                <c:pt idx="179">
                  <c:v>37421.0</c:v>
                </c:pt>
                <c:pt idx="180">
                  <c:v>37428.0</c:v>
                </c:pt>
                <c:pt idx="181">
                  <c:v>37435.0</c:v>
                </c:pt>
                <c:pt idx="182">
                  <c:v>37442.0</c:v>
                </c:pt>
                <c:pt idx="183">
                  <c:v>37449.0</c:v>
                </c:pt>
                <c:pt idx="184">
                  <c:v>37456.0</c:v>
                </c:pt>
                <c:pt idx="185">
                  <c:v>37463.0</c:v>
                </c:pt>
                <c:pt idx="186">
                  <c:v>37470.0</c:v>
                </c:pt>
                <c:pt idx="187">
                  <c:v>37477.0</c:v>
                </c:pt>
                <c:pt idx="188">
                  <c:v>37484.0</c:v>
                </c:pt>
                <c:pt idx="189">
                  <c:v>37491.0</c:v>
                </c:pt>
                <c:pt idx="190">
                  <c:v>37498.0</c:v>
                </c:pt>
                <c:pt idx="191">
                  <c:v>37505.0</c:v>
                </c:pt>
                <c:pt idx="192">
                  <c:v>37512.0</c:v>
                </c:pt>
                <c:pt idx="193">
                  <c:v>37519.0</c:v>
                </c:pt>
                <c:pt idx="194">
                  <c:v>37526.0</c:v>
                </c:pt>
                <c:pt idx="195">
                  <c:v>37533.0</c:v>
                </c:pt>
                <c:pt idx="196">
                  <c:v>37540.0</c:v>
                </c:pt>
                <c:pt idx="197">
                  <c:v>37547.0</c:v>
                </c:pt>
                <c:pt idx="198">
                  <c:v>37554.0</c:v>
                </c:pt>
                <c:pt idx="199">
                  <c:v>37561.0</c:v>
                </c:pt>
                <c:pt idx="200">
                  <c:v>37568.0</c:v>
                </c:pt>
                <c:pt idx="201">
                  <c:v>37575.0</c:v>
                </c:pt>
                <c:pt idx="202">
                  <c:v>37582.0</c:v>
                </c:pt>
                <c:pt idx="203">
                  <c:v>37589.0</c:v>
                </c:pt>
                <c:pt idx="204">
                  <c:v>37596.0</c:v>
                </c:pt>
                <c:pt idx="205">
                  <c:v>37603.0</c:v>
                </c:pt>
                <c:pt idx="206">
                  <c:v>37610.0</c:v>
                </c:pt>
                <c:pt idx="207">
                  <c:v>37617.0</c:v>
                </c:pt>
                <c:pt idx="208">
                  <c:v>37624.0</c:v>
                </c:pt>
                <c:pt idx="209">
                  <c:v>37631.0</c:v>
                </c:pt>
                <c:pt idx="210">
                  <c:v>37638.0</c:v>
                </c:pt>
                <c:pt idx="211">
                  <c:v>37645.0</c:v>
                </c:pt>
                <c:pt idx="212">
                  <c:v>37652.0</c:v>
                </c:pt>
                <c:pt idx="213">
                  <c:v>37659.0</c:v>
                </c:pt>
                <c:pt idx="214">
                  <c:v>37666.0</c:v>
                </c:pt>
                <c:pt idx="215">
                  <c:v>37673.0</c:v>
                </c:pt>
                <c:pt idx="216">
                  <c:v>37680.0</c:v>
                </c:pt>
                <c:pt idx="217">
                  <c:v>37687.0</c:v>
                </c:pt>
                <c:pt idx="218">
                  <c:v>37694.0</c:v>
                </c:pt>
                <c:pt idx="219">
                  <c:v>37701.0</c:v>
                </c:pt>
                <c:pt idx="220">
                  <c:v>37708.0</c:v>
                </c:pt>
                <c:pt idx="221">
                  <c:v>37715.0</c:v>
                </c:pt>
                <c:pt idx="222">
                  <c:v>37722.0</c:v>
                </c:pt>
                <c:pt idx="223">
                  <c:v>37729.0</c:v>
                </c:pt>
                <c:pt idx="224">
                  <c:v>37736.0</c:v>
                </c:pt>
                <c:pt idx="225">
                  <c:v>37743.0</c:v>
                </c:pt>
                <c:pt idx="226">
                  <c:v>37750.0</c:v>
                </c:pt>
                <c:pt idx="227">
                  <c:v>37757.0</c:v>
                </c:pt>
                <c:pt idx="228">
                  <c:v>37764.0</c:v>
                </c:pt>
                <c:pt idx="229">
                  <c:v>37771.0</c:v>
                </c:pt>
                <c:pt idx="230">
                  <c:v>37778.0</c:v>
                </c:pt>
                <c:pt idx="231">
                  <c:v>37785.0</c:v>
                </c:pt>
                <c:pt idx="232">
                  <c:v>37792.0</c:v>
                </c:pt>
                <c:pt idx="233">
                  <c:v>37799.0</c:v>
                </c:pt>
                <c:pt idx="234">
                  <c:v>37806.0</c:v>
                </c:pt>
                <c:pt idx="235">
                  <c:v>37813.0</c:v>
                </c:pt>
                <c:pt idx="236">
                  <c:v>37820.0</c:v>
                </c:pt>
                <c:pt idx="237">
                  <c:v>37827.0</c:v>
                </c:pt>
                <c:pt idx="238">
                  <c:v>37834.0</c:v>
                </c:pt>
                <c:pt idx="239">
                  <c:v>37841.0</c:v>
                </c:pt>
                <c:pt idx="240">
                  <c:v>37848.0</c:v>
                </c:pt>
                <c:pt idx="241">
                  <c:v>37855.0</c:v>
                </c:pt>
                <c:pt idx="242">
                  <c:v>37862.0</c:v>
                </c:pt>
                <c:pt idx="243">
                  <c:v>37869.0</c:v>
                </c:pt>
                <c:pt idx="244">
                  <c:v>37876.0</c:v>
                </c:pt>
                <c:pt idx="245">
                  <c:v>37883.0</c:v>
                </c:pt>
                <c:pt idx="246">
                  <c:v>37890.0</c:v>
                </c:pt>
                <c:pt idx="247">
                  <c:v>37897.0</c:v>
                </c:pt>
                <c:pt idx="248">
                  <c:v>37904.0</c:v>
                </c:pt>
                <c:pt idx="249">
                  <c:v>37911.0</c:v>
                </c:pt>
                <c:pt idx="250">
                  <c:v>37918.0</c:v>
                </c:pt>
                <c:pt idx="251">
                  <c:v>37925.0</c:v>
                </c:pt>
                <c:pt idx="252">
                  <c:v>37932.0</c:v>
                </c:pt>
                <c:pt idx="253">
                  <c:v>37939.0</c:v>
                </c:pt>
                <c:pt idx="254">
                  <c:v>37946.0</c:v>
                </c:pt>
                <c:pt idx="255">
                  <c:v>37953.0</c:v>
                </c:pt>
                <c:pt idx="256">
                  <c:v>37960.0</c:v>
                </c:pt>
                <c:pt idx="257">
                  <c:v>37967.0</c:v>
                </c:pt>
                <c:pt idx="258">
                  <c:v>37974.0</c:v>
                </c:pt>
                <c:pt idx="259">
                  <c:v>37981.0</c:v>
                </c:pt>
                <c:pt idx="260">
                  <c:v>37988.0</c:v>
                </c:pt>
                <c:pt idx="261">
                  <c:v>37995.0</c:v>
                </c:pt>
                <c:pt idx="262">
                  <c:v>38002.0</c:v>
                </c:pt>
                <c:pt idx="263">
                  <c:v>38009.0</c:v>
                </c:pt>
                <c:pt idx="264">
                  <c:v>38016.0</c:v>
                </c:pt>
                <c:pt idx="265">
                  <c:v>38023.0</c:v>
                </c:pt>
                <c:pt idx="266">
                  <c:v>38030.0</c:v>
                </c:pt>
                <c:pt idx="267">
                  <c:v>38037.0</c:v>
                </c:pt>
                <c:pt idx="268">
                  <c:v>38044.0</c:v>
                </c:pt>
                <c:pt idx="269">
                  <c:v>38051.0</c:v>
                </c:pt>
                <c:pt idx="270">
                  <c:v>38058.0</c:v>
                </c:pt>
                <c:pt idx="271">
                  <c:v>38065.0</c:v>
                </c:pt>
                <c:pt idx="272">
                  <c:v>38072.0</c:v>
                </c:pt>
                <c:pt idx="273">
                  <c:v>38079.0</c:v>
                </c:pt>
                <c:pt idx="274">
                  <c:v>38086.0</c:v>
                </c:pt>
                <c:pt idx="275">
                  <c:v>38093.0</c:v>
                </c:pt>
                <c:pt idx="276">
                  <c:v>38100.0</c:v>
                </c:pt>
                <c:pt idx="277">
                  <c:v>38107.0</c:v>
                </c:pt>
                <c:pt idx="278">
                  <c:v>38114.0</c:v>
                </c:pt>
                <c:pt idx="279">
                  <c:v>38121.0</c:v>
                </c:pt>
                <c:pt idx="280">
                  <c:v>38128.0</c:v>
                </c:pt>
                <c:pt idx="281">
                  <c:v>38135.0</c:v>
                </c:pt>
                <c:pt idx="282">
                  <c:v>38142.0</c:v>
                </c:pt>
                <c:pt idx="283">
                  <c:v>38149.0</c:v>
                </c:pt>
                <c:pt idx="284">
                  <c:v>38156.0</c:v>
                </c:pt>
                <c:pt idx="285">
                  <c:v>38163.0</c:v>
                </c:pt>
                <c:pt idx="286">
                  <c:v>38170.0</c:v>
                </c:pt>
                <c:pt idx="287">
                  <c:v>38177.0</c:v>
                </c:pt>
                <c:pt idx="288">
                  <c:v>38184.0</c:v>
                </c:pt>
                <c:pt idx="289">
                  <c:v>38191.0</c:v>
                </c:pt>
                <c:pt idx="290">
                  <c:v>38198.0</c:v>
                </c:pt>
                <c:pt idx="291">
                  <c:v>38205.0</c:v>
                </c:pt>
                <c:pt idx="292">
                  <c:v>38212.0</c:v>
                </c:pt>
                <c:pt idx="293">
                  <c:v>38219.0</c:v>
                </c:pt>
                <c:pt idx="294">
                  <c:v>38226.0</c:v>
                </c:pt>
                <c:pt idx="295">
                  <c:v>38233.0</c:v>
                </c:pt>
                <c:pt idx="296">
                  <c:v>38240.0</c:v>
                </c:pt>
                <c:pt idx="297">
                  <c:v>38247.0</c:v>
                </c:pt>
                <c:pt idx="298">
                  <c:v>38254.0</c:v>
                </c:pt>
                <c:pt idx="299">
                  <c:v>38261.0</c:v>
                </c:pt>
                <c:pt idx="300">
                  <c:v>38268.0</c:v>
                </c:pt>
                <c:pt idx="301">
                  <c:v>38275.0</c:v>
                </c:pt>
                <c:pt idx="302">
                  <c:v>38282.0</c:v>
                </c:pt>
                <c:pt idx="303">
                  <c:v>38289.0</c:v>
                </c:pt>
                <c:pt idx="304">
                  <c:v>38296.0</c:v>
                </c:pt>
                <c:pt idx="305">
                  <c:v>38303.0</c:v>
                </c:pt>
                <c:pt idx="306">
                  <c:v>38310.0</c:v>
                </c:pt>
                <c:pt idx="307">
                  <c:v>38317.0</c:v>
                </c:pt>
                <c:pt idx="308">
                  <c:v>38324.0</c:v>
                </c:pt>
                <c:pt idx="309">
                  <c:v>38331.0</c:v>
                </c:pt>
                <c:pt idx="310">
                  <c:v>38338.0</c:v>
                </c:pt>
                <c:pt idx="311">
                  <c:v>38345.0</c:v>
                </c:pt>
                <c:pt idx="312">
                  <c:v>38352.0</c:v>
                </c:pt>
                <c:pt idx="313">
                  <c:v>38359.0</c:v>
                </c:pt>
                <c:pt idx="314">
                  <c:v>38366.0</c:v>
                </c:pt>
                <c:pt idx="315">
                  <c:v>38373.0</c:v>
                </c:pt>
                <c:pt idx="316">
                  <c:v>38380.0</c:v>
                </c:pt>
                <c:pt idx="317">
                  <c:v>38387.0</c:v>
                </c:pt>
                <c:pt idx="318">
                  <c:v>38394.0</c:v>
                </c:pt>
                <c:pt idx="319">
                  <c:v>38401.0</c:v>
                </c:pt>
                <c:pt idx="320">
                  <c:v>38408.0</c:v>
                </c:pt>
                <c:pt idx="321">
                  <c:v>38415.0</c:v>
                </c:pt>
                <c:pt idx="322">
                  <c:v>38422.0</c:v>
                </c:pt>
                <c:pt idx="323">
                  <c:v>38429.0</c:v>
                </c:pt>
                <c:pt idx="324">
                  <c:v>38436.0</c:v>
                </c:pt>
                <c:pt idx="325">
                  <c:v>38443.0</c:v>
                </c:pt>
                <c:pt idx="326">
                  <c:v>38450.0</c:v>
                </c:pt>
                <c:pt idx="327">
                  <c:v>38457.0</c:v>
                </c:pt>
                <c:pt idx="328">
                  <c:v>38464.0</c:v>
                </c:pt>
                <c:pt idx="329">
                  <c:v>38471.0</c:v>
                </c:pt>
                <c:pt idx="330">
                  <c:v>38478.0</c:v>
                </c:pt>
                <c:pt idx="331">
                  <c:v>38485.0</c:v>
                </c:pt>
                <c:pt idx="332">
                  <c:v>38492.0</c:v>
                </c:pt>
                <c:pt idx="333">
                  <c:v>38499.0</c:v>
                </c:pt>
                <c:pt idx="334">
                  <c:v>38506.0</c:v>
                </c:pt>
                <c:pt idx="335">
                  <c:v>38513.0</c:v>
                </c:pt>
                <c:pt idx="336">
                  <c:v>38520.0</c:v>
                </c:pt>
                <c:pt idx="337">
                  <c:v>38527.0</c:v>
                </c:pt>
                <c:pt idx="338">
                  <c:v>38534.0</c:v>
                </c:pt>
                <c:pt idx="339">
                  <c:v>38541.0</c:v>
                </c:pt>
                <c:pt idx="340">
                  <c:v>38548.0</c:v>
                </c:pt>
                <c:pt idx="341">
                  <c:v>38555.0</c:v>
                </c:pt>
                <c:pt idx="342">
                  <c:v>38562.0</c:v>
                </c:pt>
                <c:pt idx="343">
                  <c:v>38569.0</c:v>
                </c:pt>
                <c:pt idx="344">
                  <c:v>38576.0</c:v>
                </c:pt>
                <c:pt idx="345">
                  <c:v>38583.0</c:v>
                </c:pt>
                <c:pt idx="346">
                  <c:v>38590.0</c:v>
                </c:pt>
                <c:pt idx="347">
                  <c:v>38597.0</c:v>
                </c:pt>
                <c:pt idx="348">
                  <c:v>38604.0</c:v>
                </c:pt>
                <c:pt idx="349">
                  <c:v>38611.0</c:v>
                </c:pt>
                <c:pt idx="350">
                  <c:v>38618.0</c:v>
                </c:pt>
                <c:pt idx="351">
                  <c:v>38625.0</c:v>
                </c:pt>
                <c:pt idx="352">
                  <c:v>38632.0</c:v>
                </c:pt>
                <c:pt idx="353">
                  <c:v>38639.0</c:v>
                </c:pt>
                <c:pt idx="354">
                  <c:v>38646.0</c:v>
                </c:pt>
                <c:pt idx="355">
                  <c:v>38653.0</c:v>
                </c:pt>
                <c:pt idx="356">
                  <c:v>38660.0</c:v>
                </c:pt>
                <c:pt idx="357">
                  <c:v>38667.0</c:v>
                </c:pt>
                <c:pt idx="358">
                  <c:v>38674.0</c:v>
                </c:pt>
                <c:pt idx="359">
                  <c:v>38681.0</c:v>
                </c:pt>
                <c:pt idx="360">
                  <c:v>38688.0</c:v>
                </c:pt>
                <c:pt idx="361">
                  <c:v>38695.0</c:v>
                </c:pt>
                <c:pt idx="362">
                  <c:v>38702.0</c:v>
                </c:pt>
                <c:pt idx="363">
                  <c:v>38709.0</c:v>
                </c:pt>
                <c:pt idx="364">
                  <c:v>38716.0</c:v>
                </c:pt>
                <c:pt idx="365">
                  <c:v>38723.0</c:v>
                </c:pt>
                <c:pt idx="366">
                  <c:v>38730.0</c:v>
                </c:pt>
                <c:pt idx="367">
                  <c:v>38737.0</c:v>
                </c:pt>
                <c:pt idx="368">
                  <c:v>38744.0</c:v>
                </c:pt>
                <c:pt idx="369">
                  <c:v>38751.0</c:v>
                </c:pt>
                <c:pt idx="370">
                  <c:v>38758.0</c:v>
                </c:pt>
                <c:pt idx="371">
                  <c:v>38765.0</c:v>
                </c:pt>
                <c:pt idx="372">
                  <c:v>38772.0</c:v>
                </c:pt>
                <c:pt idx="373">
                  <c:v>38779.0</c:v>
                </c:pt>
                <c:pt idx="374">
                  <c:v>38786.0</c:v>
                </c:pt>
                <c:pt idx="375">
                  <c:v>38793.0</c:v>
                </c:pt>
                <c:pt idx="376">
                  <c:v>38800.0</c:v>
                </c:pt>
                <c:pt idx="377">
                  <c:v>38807.0</c:v>
                </c:pt>
                <c:pt idx="378">
                  <c:v>38814.0</c:v>
                </c:pt>
                <c:pt idx="379">
                  <c:v>38821.0</c:v>
                </c:pt>
                <c:pt idx="380">
                  <c:v>38828.0</c:v>
                </c:pt>
                <c:pt idx="381">
                  <c:v>38835.0</c:v>
                </c:pt>
                <c:pt idx="382">
                  <c:v>38842.0</c:v>
                </c:pt>
                <c:pt idx="383">
                  <c:v>38849.0</c:v>
                </c:pt>
                <c:pt idx="384">
                  <c:v>38856.0</c:v>
                </c:pt>
                <c:pt idx="385">
                  <c:v>38863.0</c:v>
                </c:pt>
                <c:pt idx="386">
                  <c:v>38870.0</c:v>
                </c:pt>
                <c:pt idx="387">
                  <c:v>38877.0</c:v>
                </c:pt>
                <c:pt idx="388">
                  <c:v>38884.0</c:v>
                </c:pt>
                <c:pt idx="389">
                  <c:v>38891.0</c:v>
                </c:pt>
                <c:pt idx="390">
                  <c:v>38898.0</c:v>
                </c:pt>
                <c:pt idx="391">
                  <c:v>38905.0</c:v>
                </c:pt>
                <c:pt idx="392">
                  <c:v>38912.0</c:v>
                </c:pt>
                <c:pt idx="393">
                  <c:v>38919.0</c:v>
                </c:pt>
                <c:pt idx="394">
                  <c:v>38926.0</c:v>
                </c:pt>
                <c:pt idx="395">
                  <c:v>38933.0</c:v>
                </c:pt>
                <c:pt idx="396">
                  <c:v>38940.0</c:v>
                </c:pt>
                <c:pt idx="397">
                  <c:v>38947.0</c:v>
                </c:pt>
                <c:pt idx="398">
                  <c:v>38954.0</c:v>
                </c:pt>
                <c:pt idx="399">
                  <c:v>38961.0</c:v>
                </c:pt>
                <c:pt idx="400">
                  <c:v>38968.0</c:v>
                </c:pt>
                <c:pt idx="401">
                  <c:v>38975.0</c:v>
                </c:pt>
                <c:pt idx="402">
                  <c:v>38982.0</c:v>
                </c:pt>
                <c:pt idx="403">
                  <c:v>38989.0</c:v>
                </c:pt>
                <c:pt idx="404">
                  <c:v>38996.0</c:v>
                </c:pt>
                <c:pt idx="405">
                  <c:v>39003.0</c:v>
                </c:pt>
                <c:pt idx="406">
                  <c:v>39010.0</c:v>
                </c:pt>
                <c:pt idx="407">
                  <c:v>39017.0</c:v>
                </c:pt>
                <c:pt idx="408">
                  <c:v>39024.0</c:v>
                </c:pt>
                <c:pt idx="409">
                  <c:v>39031.0</c:v>
                </c:pt>
                <c:pt idx="410">
                  <c:v>39038.0</c:v>
                </c:pt>
                <c:pt idx="411">
                  <c:v>39045.0</c:v>
                </c:pt>
                <c:pt idx="412">
                  <c:v>39052.0</c:v>
                </c:pt>
                <c:pt idx="413">
                  <c:v>39059.0</c:v>
                </c:pt>
                <c:pt idx="414">
                  <c:v>39066.0</c:v>
                </c:pt>
                <c:pt idx="415">
                  <c:v>39073.0</c:v>
                </c:pt>
                <c:pt idx="416">
                  <c:v>39080.0</c:v>
                </c:pt>
                <c:pt idx="417">
                  <c:v>39087.0</c:v>
                </c:pt>
                <c:pt idx="418">
                  <c:v>39094.0</c:v>
                </c:pt>
                <c:pt idx="419">
                  <c:v>39101.0</c:v>
                </c:pt>
                <c:pt idx="420">
                  <c:v>39108.0</c:v>
                </c:pt>
                <c:pt idx="421">
                  <c:v>39115.0</c:v>
                </c:pt>
                <c:pt idx="422">
                  <c:v>39122.0</c:v>
                </c:pt>
                <c:pt idx="423">
                  <c:v>39129.0</c:v>
                </c:pt>
                <c:pt idx="424">
                  <c:v>39136.0</c:v>
                </c:pt>
                <c:pt idx="425">
                  <c:v>39143.0</c:v>
                </c:pt>
                <c:pt idx="426">
                  <c:v>39150.0</c:v>
                </c:pt>
                <c:pt idx="427">
                  <c:v>39157.0</c:v>
                </c:pt>
                <c:pt idx="428">
                  <c:v>39164.0</c:v>
                </c:pt>
                <c:pt idx="429">
                  <c:v>39171.0</c:v>
                </c:pt>
                <c:pt idx="430">
                  <c:v>39178.0</c:v>
                </c:pt>
                <c:pt idx="431">
                  <c:v>39185.0</c:v>
                </c:pt>
                <c:pt idx="432">
                  <c:v>39192.0</c:v>
                </c:pt>
                <c:pt idx="433">
                  <c:v>39199.0</c:v>
                </c:pt>
                <c:pt idx="434">
                  <c:v>39206.0</c:v>
                </c:pt>
                <c:pt idx="435">
                  <c:v>39213.0</c:v>
                </c:pt>
                <c:pt idx="436">
                  <c:v>39220.0</c:v>
                </c:pt>
                <c:pt idx="437">
                  <c:v>39227.0</c:v>
                </c:pt>
                <c:pt idx="438">
                  <c:v>39234.0</c:v>
                </c:pt>
                <c:pt idx="439">
                  <c:v>39241.0</c:v>
                </c:pt>
                <c:pt idx="440">
                  <c:v>39248.0</c:v>
                </c:pt>
                <c:pt idx="441">
                  <c:v>39255.0</c:v>
                </c:pt>
                <c:pt idx="442">
                  <c:v>39262.0</c:v>
                </c:pt>
                <c:pt idx="443">
                  <c:v>39269.0</c:v>
                </c:pt>
                <c:pt idx="444">
                  <c:v>39276.0</c:v>
                </c:pt>
                <c:pt idx="445">
                  <c:v>39283.0</c:v>
                </c:pt>
                <c:pt idx="446">
                  <c:v>39290.0</c:v>
                </c:pt>
                <c:pt idx="447">
                  <c:v>39297.0</c:v>
                </c:pt>
                <c:pt idx="448">
                  <c:v>39304.0</c:v>
                </c:pt>
                <c:pt idx="449">
                  <c:v>39311.0</c:v>
                </c:pt>
                <c:pt idx="450">
                  <c:v>39318.0</c:v>
                </c:pt>
                <c:pt idx="451">
                  <c:v>39325.0</c:v>
                </c:pt>
                <c:pt idx="452">
                  <c:v>39332.0</c:v>
                </c:pt>
                <c:pt idx="453">
                  <c:v>39339.0</c:v>
                </c:pt>
                <c:pt idx="454">
                  <c:v>39346.0</c:v>
                </c:pt>
                <c:pt idx="455">
                  <c:v>39353.0</c:v>
                </c:pt>
                <c:pt idx="456">
                  <c:v>39360.0</c:v>
                </c:pt>
                <c:pt idx="457">
                  <c:v>39367.0</c:v>
                </c:pt>
                <c:pt idx="458">
                  <c:v>39374.0</c:v>
                </c:pt>
                <c:pt idx="459">
                  <c:v>39381.0</c:v>
                </c:pt>
                <c:pt idx="460">
                  <c:v>39388.0</c:v>
                </c:pt>
                <c:pt idx="461">
                  <c:v>39395.0</c:v>
                </c:pt>
                <c:pt idx="462">
                  <c:v>39402.0</c:v>
                </c:pt>
                <c:pt idx="463">
                  <c:v>39409.0</c:v>
                </c:pt>
                <c:pt idx="464">
                  <c:v>39416.0</c:v>
                </c:pt>
                <c:pt idx="465">
                  <c:v>39423.0</c:v>
                </c:pt>
                <c:pt idx="466">
                  <c:v>39430.0</c:v>
                </c:pt>
                <c:pt idx="467">
                  <c:v>39437.0</c:v>
                </c:pt>
                <c:pt idx="468">
                  <c:v>39444.0</c:v>
                </c:pt>
                <c:pt idx="469">
                  <c:v>39451.0</c:v>
                </c:pt>
                <c:pt idx="470">
                  <c:v>39458.0</c:v>
                </c:pt>
                <c:pt idx="471">
                  <c:v>39465.0</c:v>
                </c:pt>
                <c:pt idx="472">
                  <c:v>39472.0</c:v>
                </c:pt>
                <c:pt idx="473">
                  <c:v>39479.0</c:v>
                </c:pt>
                <c:pt idx="474">
                  <c:v>39486.0</c:v>
                </c:pt>
                <c:pt idx="475">
                  <c:v>39493.0</c:v>
                </c:pt>
                <c:pt idx="476">
                  <c:v>39500.0</c:v>
                </c:pt>
                <c:pt idx="477">
                  <c:v>39507.0</c:v>
                </c:pt>
                <c:pt idx="478">
                  <c:v>39514.0</c:v>
                </c:pt>
                <c:pt idx="479">
                  <c:v>39521.0</c:v>
                </c:pt>
                <c:pt idx="480">
                  <c:v>39528.0</c:v>
                </c:pt>
                <c:pt idx="481">
                  <c:v>39535.0</c:v>
                </c:pt>
                <c:pt idx="482">
                  <c:v>39542.0</c:v>
                </c:pt>
                <c:pt idx="483">
                  <c:v>39549.0</c:v>
                </c:pt>
                <c:pt idx="484">
                  <c:v>39556.0</c:v>
                </c:pt>
                <c:pt idx="485">
                  <c:v>39563.0</c:v>
                </c:pt>
                <c:pt idx="486">
                  <c:v>39570.0</c:v>
                </c:pt>
                <c:pt idx="487">
                  <c:v>39577.0</c:v>
                </c:pt>
                <c:pt idx="488">
                  <c:v>39584.0</c:v>
                </c:pt>
                <c:pt idx="489">
                  <c:v>39591.0</c:v>
                </c:pt>
                <c:pt idx="490">
                  <c:v>39598.0</c:v>
                </c:pt>
                <c:pt idx="491">
                  <c:v>39605.0</c:v>
                </c:pt>
                <c:pt idx="492">
                  <c:v>39612.0</c:v>
                </c:pt>
                <c:pt idx="493">
                  <c:v>39619.0</c:v>
                </c:pt>
                <c:pt idx="494">
                  <c:v>39626.0</c:v>
                </c:pt>
                <c:pt idx="495">
                  <c:v>39633.0</c:v>
                </c:pt>
                <c:pt idx="496">
                  <c:v>39640.0</c:v>
                </c:pt>
                <c:pt idx="497">
                  <c:v>39647.0</c:v>
                </c:pt>
                <c:pt idx="498">
                  <c:v>39654.0</c:v>
                </c:pt>
                <c:pt idx="499">
                  <c:v>39661.0</c:v>
                </c:pt>
                <c:pt idx="500">
                  <c:v>39668.0</c:v>
                </c:pt>
                <c:pt idx="501">
                  <c:v>39675.0</c:v>
                </c:pt>
                <c:pt idx="502">
                  <c:v>39682.0</c:v>
                </c:pt>
                <c:pt idx="503">
                  <c:v>39689.0</c:v>
                </c:pt>
                <c:pt idx="504">
                  <c:v>39696.0</c:v>
                </c:pt>
                <c:pt idx="505">
                  <c:v>39703.0</c:v>
                </c:pt>
                <c:pt idx="506">
                  <c:v>39710.0</c:v>
                </c:pt>
                <c:pt idx="507">
                  <c:v>39717.0</c:v>
                </c:pt>
                <c:pt idx="508">
                  <c:v>39724.0</c:v>
                </c:pt>
                <c:pt idx="509">
                  <c:v>39731.0</c:v>
                </c:pt>
                <c:pt idx="510">
                  <c:v>39738.0</c:v>
                </c:pt>
                <c:pt idx="511">
                  <c:v>39745.0</c:v>
                </c:pt>
                <c:pt idx="512">
                  <c:v>39752.0</c:v>
                </c:pt>
                <c:pt idx="513">
                  <c:v>39759.0</c:v>
                </c:pt>
                <c:pt idx="514">
                  <c:v>39766.0</c:v>
                </c:pt>
                <c:pt idx="515">
                  <c:v>39773.0</c:v>
                </c:pt>
                <c:pt idx="516">
                  <c:v>39780.0</c:v>
                </c:pt>
                <c:pt idx="517">
                  <c:v>39787.0</c:v>
                </c:pt>
                <c:pt idx="518">
                  <c:v>39794.0</c:v>
                </c:pt>
                <c:pt idx="519">
                  <c:v>39801.0</c:v>
                </c:pt>
                <c:pt idx="520">
                  <c:v>39808.0</c:v>
                </c:pt>
                <c:pt idx="521">
                  <c:v>39815.0</c:v>
                </c:pt>
                <c:pt idx="522">
                  <c:v>39822.0</c:v>
                </c:pt>
                <c:pt idx="523">
                  <c:v>39829.0</c:v>
                </c:pt>
                <c:pt idx="524">
                  <c:v>39836.0</c:v>
                </c:pt>
                <c:pt idx="525">
                  <c:v>39843.0</c:v>
                </c:pt>
                <c:pt idx="526">
                  <c:v>39850.0</c:v>
                </c:pt>
                <c:pt idx="527">
                  <c:v>39857.0</c:v>
                </c:pt>
                <c:pt idx="528">
                  <c:v>39864.0</c:v>
                </c:pt>
                <c:pt idx="529">
                  <c:v>39871.0</c:v>
                </c:pt>
                <c:pt idx="530">
                  <c:v>39878.0</c:v>
                </c:pt>
                <c:pt idx="531">
                  <c:v>39885.0</c:v>
                </c:pt>
                <c:pt idx="532">
                  <c:v>39892.0</c:v>
                </c:pt>
                <c:pt idx="533">
                  <c:v>39899.0</c:v>
                </c:pt>
                <c:pt idx="534">
                  <c:v>39906.0</c:v>
                </c:pt>
                <c:pt idx="535">
                  <c:v>39913.0</c:v>
                </c:pt>
                <c:pt idx="536">
                  <c:v>39920.0</c:v>
                </c:pt>
                <c:pt idx="537">
                  <c:v>39927.0</c:v>
                </c:pt>
                <c:pt idx="538">
                  <c:v>39934.0</c:v>
                </c:pt>
                <c:pt idx="539">
                  <c:v>39941.0</c:v>
                </c:pt>
                <c:pt idx="540">
                  <c:v>39948.0</c:v>
                </c:pt>
                <c:pt idx="541">
                  <c:v>39955.0</c:v>
                </c:pt>
                <c:pt idx="542">
                  <c:v>39962.0</c:v>
                </c:pt>
                <c:pt idx="543">
                  <c:v>39969.0</c:v>
                </c:pt>
                <c:pt idx="544">
                  <c:v>39976.0</c:v>
                </c:pt>
                <c:pt idx="545">
                  <c:v>39983.0</c:v>
                </c:pt>
                <c:pt idx="546">
                  <c:v>39990.0</c:v>
                </c:pt>
                <c:pt idx="547">
                  <c:v>39997.0</c:v>
                </c:pt>
                <c:pt idx="548">
                  <c:v>40004.0</c:v>
                </c:pt>
                <c:pt idx="549">
                  <c:v>40011.0</c:v>
                </c:pt>
                <c:pt idx="550">
                  <c:v>40018.0</c:v>
                </c:pt>
                <c:pt idx="551">
                  <c:v>40025.0</c:v>
                </c:pt>
                <c:pt idx="552">
                  <c:v>40032.0</c:v>
                </c:pt>
                <c:pt idx="553">
                  <c:v>40039.0</c:v>
                </c:pt>
                <c:pt idx="554">
                  <c:v>40046.0</c:v>
                </c:pt>
                <c:pt idx="555">
                  <c:v>40053.0</c:v>
                </c:pt>
                <c:pt idx="556">
                  <c:v>40060.0</c:v>
                </c:pt>
                <c:pt idx="557">
                  <c:v>40067.0</c:v>
                </c:pt>
                <c:pt idx="558">
                  <c:v>40074.0</c:v>
                </c:pt>
                <c:pt idx="559">
                  <c:v>40081.0</c:v>
                </c:pt>
                <c:pt idx="560">
                  <c:v>40088.0</c:v>
                </c:pt>
                <c:pt idx="561">
                  <c:v>40095.0</c:v>
                </c:pt>
                <c:pt idx="562">
                  <c:v>40102.0</c:v>
                </c:pt>
                <c:pt idx="563">
                  <c:v>40109.0</c:v>
                </c:pt>
                <c:pt idx="564">
                  <c:v>40116.0</c:v>
                </c:pt>
                <c:pt idx="565">
                  <c:v>40123.0</c:v>
                </c:pt>
                <c:pt idx="566">
                  <c:v>40130.0</c:v>
                </c:pt>
                <c:pt idx="567">
                  <c:v>40137.0</c:v>
                </c:pt>
                <c:pt idx="568">
                  <c:v>40144.0</c:v>
                </c:pt>
                <c:pt idx="569">
                  <c:v>40151.0</c:v>
                </c:pt>
                <c:pt idx="570">
                  <c:v>40158.0</c:v>
                </c:pt>
                <c:pt idx="571">
                  <c:v>40165.0</c:v>
                </c:pt>
                <c:pt idx="572">
                  <c:v>40172.0</c:v>
                </c:pt>
                <c:pt idx="573">
                  <c:v>40179.0</c:v>
                </c:pt>
                <c:pt idx="574">
                  <c:v>40186.0</c:v>
                </c:pt>
                <c:pt idx="575">
                  <c:v>40193.0</c:v>
                </c:pt>
                <c:pt idx="576">
                  <c:v>40200.0</c:v>
                </c:pt>
                <c:pt idx="577">
                  <c:v>40207.0</c:v>
                </c:pt>
                <c:pt idx="578">
                  <c:v>40214.0</c:v>
                </c:pt>
                <c:pt idx="579">
                  <c:v>40221.0</c:v>
                </c:pt>
                <c:pt idx="580">
                  <c:v>40228.0</c:v>
                </c:pt>
                <c:pt idx="581">
                  <c:v>40235.0</c:v>
                </c:pt>
                <c:pt idx="582">
                  <c:v>40242.0</c:v>
                </c:pt>
                <c:pt idx="583">
                  <c:v>40249.0</c:v>
                </c:pt>
                <c:pt idx="584">
                  <c:v>40256.0</c:v>
                </c:pt>
                <c:pt idx="585">
                  <c:v>40263.0</c:v>
                </c:pt>
                <c:pt idx="586">
                  <c:v>40270.0</c:v>
                </c:pt>
                <c:pt idx="587">
                  <c:v>40277.0</c:v>
                </c:pt>
                <c:pt idx="588">
                  <c:v>40284.0</c:v>
                </c:pt>
                <c:pt idx="589">
                  <c:v>40291.0</c:v>
                </c:pt>
                <c:pt idx="590">
                  <c:v>40298.0</c:v>
                </c:pt>
                <c:pt idx="591">
                  <c:v>40305.0</c:v>
                </c:pt>
                <c:pt idx="592">
                  <c:v>40312.0</c:v>
                </c:pt>
                <c:pt idx="593">
                  <c:v>40319.0</c:v>
                </c:pt>
                <c:pt idx="594">
                  <c:v>40326.0</c:v>
                </c:pt>
                <c:pt idx="595">
                  <c:v>40333.0</c:v>
                </c:pt>
                <c:pt idx="596">
                  <c:v>40340.0</c:v>
                </c:pt>
                <c:pt idx="597">
                  <c:v>40347.0</c:v>
                </c:pt>
                <c:pt idx="598">
                  <c:v>40354.0</c:v>
                </c:pt>
                <c:pt idx="599">
                  <c:v>40361.0</c:v>
                </c:pt>
                <c:pt idx="600">
                  <c:v>40368.0</c:v>
                </c:pt>
                <c:pt idx="601">
                  <c:v>40375.0</c:v>
                </c:pt>
                <c:pt idx="602">
                  <c:v>40382.0</c:v>
                </c:pt>
                <c:pt idx="603">
                  <c:v>40389.0</c:v>
                </c:pt>
                <c:pt idx="604">
                  <c:v>40396.0</c:v>
                </c:pt>
                <c:pt idx="605">
                  <c:v>40403.0</c:v>
                </c:pt>
                <c:pt idx="606">
                  <c:v>40410.0</c:v>
                </c:pt>
                <c:pt idx="607">
                  <c:v>40417.0</c:v>
                </c:pt>
                <c:pt idx="608">
                  <c:v>40424.0</c:v>
                </c:pt>
                <c:pt idx="609">
                  <c:v>40431.0</c:v>
                </c:pt>
                <c:pt idx="610">
                  <c:v>40438.0</c:v>
                </c:pt>
                <c:pt idx="611">
                  <c:v>40445.0</c:v>
                </c:pt>
                <c:pt idx="612">
                  <c:v>40452.0</c:v>
                </c:pt>
                <c:pt idx="613">
                  <c:v>40459.0</c:v>
                </c:pt>
                <c:pt idx="614">
                  <c:v>40466.0</c:v>
                </c:pt>
                <c:pt idx="615">
                  <c:v>40473.0</c:v>
                </c:pt>
                <c:pt idx="616">
                  <c:v>40480.0</c:v>
                </c:pt>
                <c:pt idx="617">
                  <c:v>40487.0</c:v>
                </c:pt>
                <c:pt idx="618">
                  <c:v>40494.0</c:v>
                </c:pt>
                <c:pt idx="619">
                  <c:v>40501.0</c:v>
                </c:pt>
                <c:pt idx="620">
                  <c:v>40508.0</c:v>
                </c:pt>
                <c:pt idx="621">
                  <c:v>40515.0</c:v>
                </c:pt>
                <c:pt idx="622">
                  <c:v>40522.0</c:v>
                </c:pt>
                <c:pt idx="623">
                  <c:v>40529.0</c:v>
                </c:pt>
                <c:pt idx="624">
                  <c:v>40536.0</c:v>
                </c:pt>
                <c:pt idx="625">
                  <c:v>40543.0</c:v>
                </c:pt>
                <c:pt idx="626">
                  <c:v>40550.0</c:v>
                </c:pt>
                <c:pt idx="627">
                  <c:v>40557.0</c:v>
                </c:pt>
                <c:pt idx="628">
                  <c:v>40564.0</c:v>
                </c:pt>
                <c:pt idx="629">
                  <c:v>40571.0</c:v>
                </c:pt>
                <c:pt idx="630">
                  <c:v>40578.0</c:v>
                </c:pt>
                <c:pt idx="631">
                  <c:v>40585.0</c:v>
                </c:pt>
                <c:pt idx="632">
                  <c:v>40592.0</c:v>
                </c:pt>
                <c:pt idx="633">
                  <c:v>40599.0</c:v>
                </c:pt>
                <c:pt idx="634">
                  <c:v>40606.0</c:v>
                </c:pt>
                <c:pt idx="635">
                  <c:v>40613.0</c:v>
                </c:pt>
                <c:pt idx="636">
                  <c:v>40620.0</c:v>
                </c:pt>
                <c:pt idx="637">
                  <c:v>40627.0</c:v>
                </c:pt>
                <c:pt idx="638">
                  <c:v>40634.0</c:v>
                </c:pt>
                <c:pt idx="639">
                  <c:v>40641.0</c:v>
                </c:pt>
                <c:pt idx="640">
                  <c:v>40648.0</c:v>
                </c:pt>
                <c:pt idx="641">
                  <c:v>40655.0</c:v>
                </c:pt>
                <c:pt idx="642">
                  <c:v>40662.0</c:v>
                </c:pt>
                <c:pt idx="643">
                  <c:v>40669.0</c:v>
                </c:pt>
                <c:pt idx="644">
                  <c:v>40676.0</c:v>
                </c:pt>
                <c:pt idx="645">
                  <c:v>40683.0</c:v>
                </c:pt>
                <c:pt idx="646">
                  <c:v>40690.0</c:v>
                </c:pt>
                <c:pt idx="647">
                  <c:v>40697.0</c:v>
                </c:pt>
                <c:pt idx="648">
                  <c:v>40704.0</c:v>
                </c:pt>
                <c:pt idx="649">
                  <c:v>40711.0</c:v>
                </c:pt>
                <c:pt idx="650">
                  <c:v>40718.0</c:v>
                </c:pt>
                <c:pt idx="651">
                  <c:v>40725.0</c:v>
                </c:pt>
                <c:pt idx="652">
                  <c:v>40732.0</c:v>
                </c:pt>
                <c:pt idx="653">
                  <c:v>40739.0</c:v>
                </c:pt>
                <c:pt idx="654">
                  <c:v>40746.0</c:v>
                </c:pt>
                <c:pt idx="655">
                  <c:v>40753.0</c:v>
                </c:pt>
                <c:pt idx="656">
                  <c:v>40760.0</c:v>
                </c:pt>
                <c:pt idx="657">
                  <c:v>40767.0</c:v>
                </c:pt>
                <c:pt idx="658">
                  <c:v>40774.0</c:v>
                </c:pt>
                <c:pt idx="659">
                  <c:v>40781.0</c:v>
                </c:pt>
                <c:pt idx="660">
                  <c:v>40788.0</c:v>
                </c:pt>
                <c:pt idx="661">
                  <c:v>40795.0</c:v>
                </c:pt>
                <c:pt idx="662">
                  <c:v>40802.0</c:v>
                </c:pt>
                <c:pt idx="663">
                  <c:v>40809.0</c:v>
                </c:pt>
                <c:pt idx="664">
                  <c:v>40816.0</c:v>
                </c:pt>
                <c:pt idx="665">
                  <c:v>40823.0</c:v>
                </c:pt>
                <c:pt idx="666">
                  <c:v>40830.0</c:v>
                </c:pt>
                <c:pt idx="667">
                  <c:v>40837.0</c:v>
                </c:pt>
                <c:pt idx="668">
                  <c:v>40844.0</c:v>
                </c:pt>
                <c:pt idx="669">
                  <c:v>40851.0</c:v>
                </c:pt>
                <c:pt idx="670">
                  <c:v>40858.0</c:v>
                </c:pt>
                <c:pt idx="671">
                  <c:v>40865.0</c:v>
                </c:pt>
                <c:pt idx="672">
                  <c:v>40872.0</c:v>
                </c:pt>
                <c:pt idx="673">
                  <c:v>40879.0</c:v>
                </c:pt>
                <c:pt idx="674">
                  <c:v>40886.0</c:v>
                </c:pt>
                <c:pt idx="675">
                  <c:v>40893.0</c:v>
                </c:pt>
                <c:pt idx="676">
                  <c:v>40900.0</c:v>
                </c:pt>
                <c:pt idx="677">
                  <c:v>40907.0</c:v>
                </c:pt>
                <c:pt idx="678">
                  <c:v>40914.0</c:v>
                </c:pt>
                <c:pt idx="679">
                  <c:v>40921.0</c:v>
                </c:pt>
                <c:pt idx="680">
                  <c:v>40928.0</c:v>
                </c:pt>
                <c:pt idx="681">
                  <c:v>40935.0</c:v>
                </c:pt>
                <c:pt idx="682">
                  <c:v>40942.0</c:v>
                </c:pt>
                <c:pt idx="683">
                  <c:v>40949.0</c:v>
                </c:pt>
                <c:pt idx="684">
                  <c:v>40956.0</c:v>
                </c:pt>
                <c:pt idx="685">
                  <c:v>40963.0</c:v>
                </c:pt>
                <c:pt idx="686">
                  <c:v>40970.0</c:v>
                </c:pt>
                <c:pt idx="687">
                  <c:v>40977.0</c:v>
                </c:pt>
                <c:pt idx="688">
                  <c:v>40984.0</c:v>
                </c:pt>
                <c:pt idx="689">
                  <c:v>40991.0</c:v>
                </c:pt>
                <c:pt idx="690">
                  <c:v>40998.0</c:v>
                </c:pt>
                <c:pt idx="691">
                  <c:v>41005.0</c:v>
                </c:pt>
                <c:pt idx="692">
                  <c:v>41012.0</c:v>
                </c:pt>
                <c:pt idx="693">
                  <c:v>41019.0</c:v>
                </c:pt>
                <c:pt idx="694">
                  <c:v>41026.0</c:v>
                </c:pt>
                <c:pt idx="695">
                  <c:v>41033.0</c:v>
                </c:pt>
                <c:pt idx="696">
                  <c:v>41040.0</c:v>
                </c:pt>
                <c:pt idx="697">
                  <c:v>41047.0</c:v>
                </c:pt>
                <c:pt idx="698">
                  <c:v>41054.0</c:v>
                </c:pt>
                <c:pt idx="699">
                  <c:v>41061.0</c:v>
                </c:pt>
                <c:pt idx="700">
                  <c:v>41068.0</c:v>
                </c:pt>
                <c:pt idx="701">
                  <c:v>41075.0</c:v>
                </c:pt>
                <c:pt idx="702">
                  <c:v>41082.0</c:v>
                </c:pt>
                <c:pt idx="703">
                  <c:v>41089.0</c:v>
                </c:pt>
                <c:pt idx="704">
                  <c:v>41096.0</c:v>
                </c:pt>
                <c:pt idx="705">
                  <c:v>41103.0</c:v>
                </c:pt>
                <c:pt idx="706">
                  <c:v>41110.0</c:v>
                </c:pt>
                <c:pt idx="707">
                  <c:v>41117.0</c:v>
                </c:pt>
                <c:pt idx="708">
                  <c:v>41124.0</c:v>
                </c:pt>
                <c:pt idx="709">
                  <c:v>41131.0</c:v>
                </c:pt>
                <c:pt idx="710">
                  <c:v>41138.0</c:v>
                </c:pt>
                <c:pt idx="711">
                  <c:v>41145.0</c:v>
                </c:pt>
                <c:pt idx="712">
                  <c:v>41152.0</c:v>
                </c:pt>
                <c:pt idx="713">
                  <c:v>41159.0</c:v>
                </c:pt>
                <c:pt idx="714">
                  <c:v>41166.0</c:v>
                </c:pt>
                <c:pt idx="715">
                  <c:v>41173.0</c:v>
                </c:pt>
                <c:pt idx="716">
                  <c:v>41180.0</c:v>
                </c:pt>
                <c:pt idx="717">
                  <c:v>41187.0</c:v>
                </c:pt>
                <c:pt idx="718">
                  <c:v>41194.0</c:v>
                </c:pt>
                <c:pt idx="719">
                  <c:v>41201.0</c:v>
                </c:pt>
                <c:pt idx="720">
                  <c:v>41208.0</c:v>
                </c:pt>
                <c:pt idx="721">
                  <c:v>41215.0</c:v>
                </c:pt>
                <c:pt idx="722">
                  <c:v>41222.0</c:v>
                </c:pt>
                <c:pt idx="723">
                  <c:v>41229.0</c:v>
                </c:pt>
                <c:pt idx="724">
                  <c:v>41236.0</c:v>
                </c:pt>
                <c:pt idx="725">
                  <c:v>41243.0</c:v>
                </c:pt>
                <c:pt idx="726">
                  <c:v>41250.0</c:v>
                </c:pt>
                <c:pt idx="727">
                  <c:v>41257.0</c:v>
                </c:pt>
                <c:pt idx="728">
                  <c:v>41264.0</c:v>
                </c:pt>
                <c:pt idx="729">
                  <c:v>41271.0</c:v>
                </c:pt>
                <c:pt idx="730">
                  <c:v>41278.0</c:v>
                </c:pt>
                <c:pt idx="731">
                  <c:v>41285.0</c:v>
                </c:pt>
                <c:pt idx="732">
                  <c:v>41292.0</c:v>
                </c:pt>
                <c:pt idx="733">
                  <c:v>41299.0</c:v>
                </c:pt>
                <c:pt idx="734">
                  <c:v>41306.0</c:v>
                </c:pt>
                <c:pt idx="735">
                  <c:v>41313.0</c:v>
                </c:pt>
                <c:pt idx="736">
                  <c:v>41320.0</c:v>
                </c:pt>
                <c:pt idx="737">
                  <c:v>41327.0</c:v>
                </c:pt>
                <c:pt idx="738">
                  <c:v>41334.0</c:v>
                </c:pt>
                <c:pt idx="739">
                  <c:v>41341.0</c:v>
                </c:pt>
                <c:pt idx="740">
                  <c:v>41348.0</c:v>
                </c:pt>
                <c:pt idx="741">
                  <c:v>41355.0</c:v>
                </c:pt>
                <c:pt idx="742">
                  <c:v>41362.0</c:v>
                </c:pt>
                <c:pt idx="743">
                  <c:v>41369.0</c:v>
                </c:pt>
                <c:pt idx="744">
                  <c:v>41376.0</c:v>
                </c:pt>
                <c:pt idx="745">
                  <c:v>41383.0</c:v>
                </c:pt>
                <c:pt idx="746">
                  <c:v>41390.0</c:v>
                </c:pt>
                <c:pt idx="747">
                  <c:v>41397.0</c:v>
                </c:pt>
                <c:pt idx="748">
                  <c:v>41404.0</c:v>
                </c:pt>
                <c:pt idx="749">
                  <c:v>41411.0</c:v>
                </c:pt>
                <c:pt idx="750">
                  <c:v>41418.0</c:v>
                </c:pt>
                <c:pt idx="751">
                  <c:v>41425.0</c:v>
                </c:pt>
                <c:pt idx="752">
                  <c:v>41432.0</c:v>
                </c:pt>
                <c:pt idx="753">
                  <c:v>41439.0</c:v>
                </c:pt>
                <c:pt idx="754">
                  <c:v>41446.0</c:v>
                </c:pt>
                <c:pt idx="755">
                  <c:v>41453.0</c:v>
                </c:pt>
                <c:pt idx="756">
                  <c:v>41460.0</c:v>
                </c:pt>
                <c:pt idx="757">
                  <c:v>41467.0</c:v>
                </c:pt>
                <c:pt idx="758">
                  <c:v>41474.0</c:v>
                </c:pt>
                <c:pt idx="759">
                  <c:v>41481.0</c:v>
                </c:pt>
                <c:pt idx="760">
                  <c:v>41488.0</c:v>
                </c:pt>
                <c:pt idx="761">
                  <c:v>41495.0</c:v>
                </c:pt>
                <c:pt idx="762">
                  <c:v>41502.0</c:v>
                </c:pt>
                <c:pt idx="763">
                  <c:v>41509.0</c:v>
                </c:pt>
                <c:pt idx="764">
                  <c:v>41516.0</c:v>
                </c:pt>
                <c:pt idx="765">
                  <c:v>41523.0</c:v>
                </c:pt>
                <c:pt idx="766">
                  <c:v>41530.0</c:v>
                </c:pt>
                <c:pt idx="767">
                  <c:v>41537.0</c:v>
                </c:pt>
                <c:pt idx="768">
                  <c:v>41544.0</c:v>
                </c:pt>
                <c:pt idx="769">
                  <c:v>41551.0</c:v>
                </c:pt>
                <c:pt idx="770">
                  <c:v>41558.0</c:v>
                </c:pt>
                <c:pt idx="771">
                  <c:v>41565.0</c:v>
                </c:pt>
                <c:pt idx="772">
                  <c:v>41572.0</c:v>
                </c:pt>
                <c:pt idx="773">
                  <c:v>41579.0</c:v>
                </c:pt>
                <c:pt idx="774">
                  <c:v>41586.0</c:v>
                </c:pt>
                <c:pt idx="775">
                  <c:v>41593.0</c:v>
                </c:pt>
                <c:pt idx="776">
                  <c:v>41600.0</c:v>
                </c:pt>
                <c:pt idx="777">
                  <c:v>41607.0</c:v>
                </c:pt>
                <c:pt idx="778">
                  <c:v>41614.0</c:v>
                </c:pt>
                <c:pt idx="779">
                  <c:v>41621.0</c:v>
                </c:pt>
                <c:pt idx="780">
                  <c:v>41628.0</c:v>
                </c:pt>
                <c:pt idx="781">
                  <c:v>41635.0</c:v>
                </c:pt>
                <c:pt idx="782">
                  <c:v>41642.0</c:v>
                </c:pt>
                <c:pt idx="783">
                  <c:v>41649.0</c:v>
                </c:pt>
                <c:pt idx="784">
                  <c:v>41656.0</c:v>
                </c:pt>
                <c:pt idx="785">
                  <c:v>41663.0</c:v>
                </c:pt>
                <c:pt idx="786">
                  <c:v>41670.0</c:v>
                </c:pt>
                <c:pt idx="787">
                  <c:v>41677.0</c:v>
                </c:pt>
                <c:pt idx="788">
                  <c:v>41684.0</c:v>
                </c:pt>
                <c:pt idx="789">
                  <c:v>41691.0</c:v>
                </c:pt>
                <c:pt idx="790">
                  <c:v>41698.0</c:v>
                </c:pt>
                <c:pt idx="791">
                  <c:v>41705.0</c:v>
                </c:pt>
                <c:pt idx="792">
                  <c:v>41712.0</c:v>
                </c:pt>
                <c:pt idx="793">
                  <c:v>41719.0</c:v>
                </c:pt>
                <c:pt idx="794">
                  <c:v>41726.0</c:v>
                </c:pt>
                <c:pt idx="795">
                  <c:v>41733.0</c:v>
                </c:pt>
                <c:pt idx="796">
                  <c:v>41740.0</c:v>
                </c:pt>
                <c:pt idx="797">
                  <c:v>41747.0</c:v>
                </c:pt>
                <c:pt idx="798">
                  <c:v>41754.0</c:v>
                </c:pt>
                <c:pt idx="799">
                  <c:v>41761.0</c:v>
                </c:pt>
                <c:pt idx="800">
                  <c:v>41768.0</c:v>
                </c:pt>
                <c:pt idx="801">
                  <c:v>41775.0</c:v>
                </c:pt>
                <c:pt idx="802">
                  <c:v>41782.0</c:v>
                </c:pt>
                <c:pt idx="803">
                  <c:v>41789.0</c:v>
                </c:pt>
                <c:pt idx="804">
                  <c:v>41796.0</c:v>
                </c:pt>
                <c:pt idx="805">
                  <c:v>41803.0</c:v>
                </c:pt>
                <c:pt idx="806">
                  <c:v>41810.0</c:v>
                </c:pt>
                <c:pt idx="807">
                  <c:v>41817.0</c:v>
                </c:pt>
                <c:pt idx="808">
                  <c:v>41824.0</c:v>
                </c:pt>
                <c:pt idx="809">
                  <c:v>41831.0</c:v>
                </c:pt>
                <c:pt idx="810">
                  <c:v>41838.0</c:v>
                </c:pt>
                <c:pt idx="811">
                  <c:v>41845.0</c:v>
                </c:pt>
                <c:pt idx="812">
                  <c:v>41852.0</c:v>
                </c:pt>
                <c:pt idx="813">
                  <c:v>41859.0</c:v>
                </c:pt>
                <c:pt idx="814">
                  <c:v>41866.0</c:v>
                </c:pt>
                <c:pt idx="815">
                  <c:v>41873.0</c:v>
                </c:pt>
                <c:pt idx="816">
                  <c:v>41880.0</c:v>
                </c:pt>
                <c:pt idx="817">
                  <c:v>41887.0</c:v>
                </c:pt>
                <c:pt idx="818">
                  <c:v>41894.0</c:v>
                </c:pt>
                <c:pt idx="819">
                  <c:v>41901.0</c:v>
                </c:pt>
                <c:pt idx="820">
                  <c:v>41908.0</c:v>
                </c:pt>
                <c:pt idx="821">
                  <c:v>41915.0</c:v>
                </c:pt>
                <c:pt idx="822">
                  <c:v>41922.0</c:v>
                </c:pt>
                <c:pt idx="823">
                  <c:v>41929.0</c:v>
                </c:pt>
                <c:pt idx="824">
                  <c:v>41936.0</c:v>
                </c:pt>
                <c:pt idx="825">
                  <c:v>41943.0</c:v>
                </c:pt>
                <c:pt idx="826">
                  <c:v>41950.0</c:v>
                </c:pt>
                <c:pt idx="827">
                  <c:v>41957.0</c:v>
                </c:pt>
                <c:pt idx="828">
                  <c:v>41964.0</c:v>
                </c:pt>
                <c:pt idx="829">
                  <c:v>41971.0</c:v>
                </c:pt>
                <c:pt idx="830">
                  <c:v>41978.0</c:v>
                </c:pt>
                <c:pt idx="831">
                  <c:v>41985.0</c:v>
                </c:pt>
                <c:pt idx="832">
                  <c:v>41992.0</c:v>
                </c:pt>
                <c:pt idx="833">
                  <c:v>41999.0</c:v>
                </c:pt>
                <c:pt idx="834">
                  <c:v>42006.0</c:v>
                </c:pt>
                <c:pt idx="835">
                  <c:v>42013.0</c:v>
                </c:pt>
                <c:pt idx="836">
                  <c:v>42020.0</c:v>
                </c:pt>
                <c:pt idx="837">
                  <c:v>42027.0</c:v>
                </c:pt>
                <c:pt idx="838">
                  <c:v>42034.0</c:v>
                </c:pt>
                <c:pt idx="839">
                  <c:v>42041.0</c:v>
                </c:pt>
                <c:pt idx="840">
                  <c:v>42048.0</c:v>
                </c:pt>
                <c:pt idx="841">
                  <c:v>42055.0</c:v>
                </c:pt>
                <c:pt idx="842">
                  <c:v>42062.0</c:v>
                </c:pt>
                <c:pt idx="843">
                  <c:v>42069.0</c:v>
                </c:pt>
                <c:pt idx="844">
                  <c:v>42076.0</c:v>
                </c:pt>
                <c:pt idx="845">
                  <c:v>42083.0</c:v>
                </c:pt>
                <c:pt idx="846">
                  <c:v>42090.0</c:v>
                </c:pt>
                <c:pt idx="847">
                  <c:v>42097.0</c:v>
                </c:pt>
                <c:pt idx="848">
                  <c:v>42104.0</c:v>
                </c:pt>
                <c:pt idx="849">
                  <c:v>42111.0</c:v>
                </c:pt>
                <c:pt idx="850">
                  <c:v>42118.0</c:v>
                </c:pt>
                <c:pt idx="851">
                  <c:v>42125.0</c:v>
                </c:pt>
                <c:pt idx="852">
                  <c:v>42132.0</c:v>
                </c:pt>
                <c:pt idx="853">
                  <c:v>42139.0</c:v>
                </c:pt>
                <c:pt idx="854">
                  <c:v>42146.0</c:v>
                </c:pt>
                <c:pt idx="855">
                  <c:v>42153.0</c:v>
                </c:pt>
                <c:pt idx="856">
                  <c:v>42160.0</c:v>
                </c:pt>
                <c:pt idx="857">
                  <c:v>42167.0</c:v>
                </c:pt>
                <c:pt idx="858">
                  <c:v>42174.0</c:v>
                </c:pt>
                <c:pt idx="859">
                  <c:v>42181.0</c:v>
                </c:pt>
                <c:pt idx="860">
                  <c:v>42188.0</c:v>
                </c:pt>
                <c:pt idx="861">
                  <c:v>42195.0</c:v>
                </c:pt>
                <c:pt idx="862">
                  <c:v>42202.0</c:v>
                </c:pt>
                <c:pt idx="863">
                  <c:v>42209.0</c:v>
                </c:pt>
                <c:pt idx="864">
                  <c:v>42216.0</c:v>
                </c:pt>
                <c:pt idx="865">
                  <c:v>42223.0</c:v>
                </c:pt>
                <c:pt idx="866">
                  <c:v>42230.0</c:v>
                </c:pt>
                <c:pt idx="867">
                  <c:v>42237.0</c:v>
                </c:pt>
                <c:pt idx="868">
                  <c:v>42244.0</c:v>
                </c:pt>
                <c:pt idx="869">
                  <c:v>42251.0</c:v>
                </c:pt>
                <c:pt idx="870">
                  <c:v>42258.0</c:v>
                </c:pt>
                <c:pt idx="871">
                  <c:v>42265.0</c:v>
                </c:pt>
                <c:pt idx="872">
                  <c:v>42272.0</c:v>
                </c:pt>
                <c:pt idx="873">
                  <c:v>42279.0</c:v>
                </c:pt>
                <c:pt idx="874">
                  <c:v>42286.0</c:v>
                </c:pt>
                <c:pt idx="875">
                  <c:v>42293.0</c:v>
                </c:pt>
                <c:pt idx="876">
                  <c:v>42300.0</c:v>
                </c:pt>
                <c:pt idx="877">
                  <c:v>42307.0</c:v>
                </c:pt>
                <c:pt idx="878">
                  <c:v>42314.0</c:v>
                </c:pt>
                <c:pt idx="879">
                  <c:v>42321.0</c:v>
                </c:pt>
                <c:pt idx="880">
                  <c:v>42328.0</c:v>
                </c:pt>
                <c:pt idx="881">
                  <c:v>42335.0</c:v>
                </c:pt>
                <c:pt idx="882">
                  <c:v>42342.0</c:v>
                </c:pt>
                <c:pt idx="883">
                  <c:v>42349.0</c:v>
                </c:pt>
                <c:pt idx="884">
                  <c:v>42356.0</c:v>
                </c:pt>
                <c:pt idx="885">
                  <c:v>42363.0</c:v>
                </c:pt>
                <c:pt idx="886">
                  <c:v>42370.0</c:v>
                </c:pt>
                <c:pt idx="887">
                  <c:v>42377.0</c:v>
                </c:pt>
                <c:pt idx="888">
                  <c:v>42384.0</c:v>
                </c:pt>
                <c:pt idx="889">
                  <c:v>42391.0</c:v>
                </c:pt>
                <c:pt idx="890">
                  <c:v>42398.0</c:v>
                </c:pt>
                <c:pt idx="891">
                  <c:v>42405.0</c:v>
                </c:pt>
                <c:pt idx="892">
                  <c:v>42412.0</c:v>
                </c:pt>
                <c:pt idx="893">
                  <c:v>42419.0</c:v>
                </c:pt>
                <c:pt idx="894">
                  <c:v>42426.0</c:v>
                </c:pt>
                <c:pt idx="895">
                  <c:v>42433.0</c:v>
                </c:pt>
                <c:pt idx="896">
                  <c:v>42440.0</c:v>
                </c:pt>
                <c:pt idx="897">
                  <c:v>42447.0</c:v>
                </c:pt>
                <c:pt idx="898">
                  <c:v>42454.0</c:v>
                </c:pt>
                <c:pt idx="899">
                  <c:v>42461.0</c:v>
                </c:pt>
                <c:pt idx="900">
                  <c:v>42468.0</c:v>
                </c:pt>
                <c:pt idx="901">
                  <c:v>42475.0</c:v>
                </c:pt>
                <c:pt idx="902">
                  <c:v>42482.0</c:v>
                </c:pt>
                <c:pt idx="903">
                  <c:v>42489.0</c:v>
                </c:pt>
                <c:pt idx="904">
                  <c:v>42496.0</c:v>
                </c:pt>
                <c:pt idx="905">
                  <c:v>42503.0</c:v>
                </c:pt>
                <c:pt idx="906">
                  <c:v>42510.0</c:v>
                </c:pt>
                <c:pt idx="907">
                  <c:v>42517.0</c:v>
                </c:pt>
                <c:pt idx="908">
                  <c:v>42524.0</c:v>
                </c:pt>
                <c:pt idx="909">
                  <c:v>42531.0</c:v>
                </c:pt>
                <c:pt idx="910">
                  <c:v>42538.0</c:v>
                </c:pt>
                <c:pt idx="911">
                  <c:v>42545.0</c:v>
                </c:pt>
                <c:pt idx="912">
                  <c:v>42552.0</c:v>
                </c:pt>
                <c:pt idx="913">
                  <c:v>42559.0</c:v>
                </c:pt>
                <c:pt idx="914">
                  <c:v>42566.0</c:v>
                </c:pt>
                <c:pt idx="915">
                  <c:v>42573.0</c:v>
                </c:pt>
                <c:pt idx="916">
                  <c:v>42580.0</c:v>
                </c:pt>
                <c:pt idx="917">
                  <c:v>42587.0</c:v>
                </c:pt>
                <c:pt idx="918">
                  <c:v>42594.0</c:v>
                </c:pt>
                <c:pt idx="919">
                  <c:v>42601.0</c:v>
                </c:pt>
                <c:pt idx="920">
                  <c:v>42608.0</c:v>
                </c:pt>
                <c:pt idx="921">
                  <c:v>42615.0</c:v>
                </c:pt>
                <c:pt idx="922">
                  <c:v>42622.0</c:v>
                </c:pt>
                <c:pt idx="923">
                  <c:v>42629.0</c:v>
                </c:pt>
                <c:pt idx="924">
                  <c:v>42636.0</c:v>
                </c:pt>
                <c:pt idx="925">
                  <c:v>42643.0</c:v>
                </c:pt>
                <c:pt idx="926">
                  <c:v>42650.0</c:v>
                </c:pt>
                <c:pt idx="927">
                  <c:v>42657.0</c:v>
                </c:pt>
                <c:pt idx="928">
                  <c:v>42664.0</c:v>
                </c:pt>
                <c:pt idx="929">
                  <c:v>42671.0</c:v>
                </c:pt>
                <c:pt idx="930">
                  <c:v>42678.0</c:v>
                </c:pt>
                <c:pt idx="931">
                  <c:v>42685.0</c:v>
                </c:pt>
                <c:pt idx="932">
                  <c:v>42692.0</c:v>
                </c:pt>
                <c:pt idx="933">
                  <c:v>42699.0</c:v>
                </c:pt>
                <c:pt idx="934">
                  <c:v>42706.0</c:v>
                </c:pt>
                <c:pt idx="935">
                  <c:v>42713.0</c:v>
                </c:pt>
                <c:pt idx="936">
                  <c:v>42720.0</c:v>
                </c:pt>
                <c:pt idx="937">
                  <c:v>42727.0</c:v>
                </c:pt>
                <c:pt idx="938">
                  <c:v>42734.0</c:v>
                </c:pt>
              </c:numCache>
            </c:numRef>
          </c:cat>
          <c:val>
            <c:numRef>
              <c:f>'DATA&amp;CALC'!$E$2:$E$940</c:f>
              <c:numCache>
                <c:formatCode>0.0000</c:formatCode>
                <c:ptCount val="939"/>
                <c:pt idx="0">
                  <c:v>112.104</c:v>
                </c:pt>
                <c:pt idx="1">
                  <c:v>105.791</c:v>
                </c:pt>
                <c:pt idx="2">
                  <c:v>104.695</c:v>
                </c:pt>
                <c:pt idx="3">
                  <c:v>111.793</c:v>
                </c:pt>
                <c:pt idx="4">
                  <c:v>112.274</c:v>
                </c:pt>
                <c:pt idx="5">
                  <c:v>109.314</c:v>
                </c:pt>
                <c:pt idx="6">
                  <c:v>105.896</c:v>
                </c:pt>
                <c:pt idx="7">
                  <c:v>106.055</c:v>
                </c:pt>
                <c:pt idx="8">
                  <c:v>110.638</c:v>
                </c:pt>
                <c:pt idx="9">
                  <c:v>114.78</c:v>
                </c:pt>
                <c:pt idx="10">
                  <c:v>113.775</c:v>
                </c:pt>
                <c:pt idx="11">
                  <c:v>111.597</c:v>
                </c:pt>
                <c:pt idx="12">
                  <c:v>113.671</c:v>
                </c:pt>
                <c:pt idx="13">
                  <c:v>113.843</c:v>
                </c:pt>
                <c:pt idx="14">
                  <c:v>116.018</c:v>
                </c:pt>
                <c:pt idx="15">
                  <c:v>122.796</c:v>
                </c:pt>
                <c:pt idx="16">
                  <c:v>122.53</c:v>
                </c:pt>
                <c:pt idx="17">
                  <c:v>121.789</c:v>
                </c:pt>
                <c:pt idx="18">
                  <c:v>119.442</c:v>
                </c:pt>
                <c:pt idx="19">
                  <c:v>122.356</c:v>
                </c:pt>
                <c:pt idx="20">
                  <c:v>120.616</c:v>
                </c:pt>
                <c:pt idx="21">
                  <c:v>121.687</c:v>
                </c:pt>
                <c:pt idx="22">
                  <c:v>123.374</c:v>
                </c:pt>
                <c:pt idx="23">
                  <c:v>122.756</c:v>
                </c:pt>
                <c:pt idx="24">
                  <c:v>118.467</c:v>
                </c:pt>
                <c:pt idx="25">
                  <c:v>121.559</c:v>
                </c:pt>
                <c:pt idx="26">
                  <c:v>124.289</c:v>
                </c:pt>
                <c:pt idx="27">
                  <c:v>128.851</c:v>
                </c:pt>
                <c:pt idx="28">
                  <c:v>124.538</c:v>
                </c:pt>
                <c:pt idx="29">
                  <c:v>123.371</c:v>
                </c:pt>
                <c:pt idx="30">
                  <c:v>123.665</c:v>
                </c:pt>
                <c:pt idx="31">
                  <c:v>125.899</c:v>
                </c:pt>
                <c:pt idx="32">
                  <c:v>129.204</c:v>
                </c:pt>
                <c:pt idx="33">
                  <c:v>130.026</c:v>
                </c:pt>
                <c:pt idx="34">
                  <c:v>130.523</c:v>
                </c:pt>
                <c:pt idx="35">
                  <c:v>134.262</c:v>
                </c:pt>
                <c:pt idx="36">
                  <c:v>132.729</c:v>
                </c:pt>
                <c:pt idx="37">
                  <c:v>129.754</c:v>
                </c:pt>
                <c:pt idx="38">
                  <c:v>130.354</c:v>
                </c:pt>
                <c:pt idx="39">
                  <c:v>127.032</c:v>
                </c:pt>
                <c:pt idx="40">
                  <c:v>123.261</c:v>
                </c:pt>
                <c:pt idx="41">
                  <c:v>123.395</c:v>
                </c:pt>
                <c:pt idx="42">
                  <c:v>124.349</c:v>
                </c:pt>
                <c:pt idx="43">
                  <c:v>126.528</c:v>
                </c:pt>
                <c:pt idx="44">
                  <c:v>127.443</c:v>
                </c:pt>
                <c:pt idx="45">
                  <c:v>133.594</c:v>
                </c:pt>
                <c:pt idx="46">
                  <c:v>132.637</c:v>
                </c:pt>
                <c:pt idx="47">
                  <c:v>138.49</c:v>
                </c:pt>
                <c:pt idx="48">
                  <c:v>137.849</c:v>
                </c:pt>
                <c:pt idx="49">
                  <c:v>140.117</c:v>
                </c:pt>
                <c:pt idx="50">
                  <c:v>143.654</c:v>
                </c:pt>
                <c:pt idx="51">
                  <c:v>147.115</c:v>
                </c:pt>
                <c:pt idx="52">
                  <c:v>143.794</c:v>
                </c:pt>
                <c:pt idx="53">
                  <c:v>146.52</c:v>
                </c:pt>
                <c:pt idx="54">
                  <c:v>145.536</c:v>
                </c:pt>
                <c:pt idx="55">
                  <c:v>144.007</c:v>
                </c:pt>
                <c:pt idx="56">
                  <c:v>143.516</c:v>
                </c:pt>
                <c:pt idx="57">
                  <c:v>144.976</c:v>
                </c:pt>
                <c:pt idx="58">
                  <c:v>144.348</c:v>
                </c:pt>
                <c:pt idx="59">
                  <c:v>146.527</c:v>
                </c:pt>
                <c:pt idx="60">
                  <c:v>151.84</c:v>
                </c:pt>
                <c:pt idx="61">
                  <c:v>154.609</c:v>
                </c:pt>
                <c:pt idx="62">
                  <c:v>148.265</c:v>
                </c:pt>
                <c:pt idx="63">
                  <c:v>149.125</c:v>
                </c:pt>
                <c:pt idx="64">
                  <c:v>148.141</c:v>
                </c:pt>
                <c:pt idx="65">
                  <c:v>146.011</c:v>
                </c:pt>
                <c:pt idx="66">
                  <c:v>139.476</c:v>
                </c:pt>
                <c:pt idx="67">
                  <c:v>142.547</c:v>
                </c:pt>
                <c:pt idx="68">
                  <c:v>146.307</c:v>
                </c:pt>
                <c:pt idx="69">
                  <c:v>150.345</c:v>
                </c:pt>
                <c:pt idx="70">
                  <c:v>153.974</c:v>
                </c:pt>
                <c:pt idx="71">
                  <c:v>156.016</c:v>
                </c:pt>
                <c:pt idx="72">
                  <c:v>152.605</c:v>
                </c:pt>
                <c:pt idx="73">
                  <c:v>155.784</c:v>
                </c:pt>
                <c:pt idx="74">
                  <c:v>155.18</c:v>
                </c:pt>
                <c:pt idx="75">
                  <c:v>158.21</c:v>
                </c:pt>
                <c:pt idx="76">
                  <c:v>158.408</c:v>
                </c:pt>
                <c:pt idx="77">
                  <c:v>160.883</c:v>
                </c:pt>
                <c:pt idx="78">
                  <c:v>163.097</c:v>
                </c:pt>
                <c:pt idx="79">
                  <c:v>166.156</c:v>
                </c:pt>
                <c:pt idx="80">
                  <c:v>167.695</c:v>
                </c:pt>
                <c:pt idx="81">
                  <c:v>167.559</c:v>
                </c:pt>
                <c:pt idx="82">
                  <c:v>169.065</c:v>
                </c:pt>
                <c:pt idx="83">
                  <c:v>172.76</c:v>
                </c:pt>
                <c:pt idx="84">
                  <c:v>179.055</c:v>
                </c:pt>
                <c:pt idx="85">
                  <c:v>185.103</c:v>
                </c:pt>
                <c:pt idx="86">
                  <c:v>185.574</c:v>
                </c:pt>
                <c:pt idx="87">
                  <c:v>183.314</c:v>
                </c:pt>
                <c:pt idx="88">
                  <c:v>187.95</c:v>
                </c:pt>
                <c:pt idx="89">
                  <c:v>179.398</c:v>
                </c:pt>
                <c:pt idx="90">
                  <c:v>180.692</c:v>
                </c:pt>
                <c:pt idx="91">
                  <c:v>181.834</c:v>
                </c:pt>
                <c:pt idx="92">
                  <c:v>173.179</c:v>
                </c:pt>
                <c:pt idx="93">
                  <c:v>173.829</c:v>
                </c:pt>
                <c:pt idx="94">
                  <c:v>179.538</c:v>
                </c:pt>
                <c:pt idx="95">
                  <c:v>185.103</c:v>
                </c:pt>
                <c:pt idx="96">
                  <c:v>180.011</c:v>
                </c:pt>
                <c:pt idx="97">
                  <c:v>174.834</c:v>
                </c:pt>
                <c:pt idx="98">
                  <c:v>170.909</c:v>
                </c:pt>
                <c:pt idx="99">
                  <c:v>165.363</c:v>
                </c:pt>
                <c:pt idx="100">
                  <c:v>160.602</c:v>
                </c:pt>
                <c:pt idx="101">
                  <c:v>160.421</c:v>
                </c:pt>
                <c:pt idx="102">
                  <c:v>159.002</c:v>
                </c:pt>
                <c:pt idx="103">
                  <c:v>165.212</c:v>
                </c:pt>
                <c:pt idx="104">
                  <c:v>165.821</c:v>
                </c:pt>
                <c:pt idx="105">
                  <c:v>164.049</c:v>
                </c:pt>
                <c:pt idx="106">
                  <c:v>165.161</c:v>
                </c:pt>
                <c:pt idx="107">
                  <c:v>165.089</c:v>
                </c:pt>
                <c:pt idx="108">
                  <c:v>168.347</c:v>
                </c:pt>
                <c:pt idx="109">
                  <c:v>169.124</c:v>
                </c:pt>
                <c:pt idx="110">
                  <c:v>165.595</c:v>
                </c:pt>
                <c:pt idx="111">
                  <c:v>167.706</c:v>
                </c:pt>
                <c:pt idx="112">
                  <c:v>162.838</c:v>
                </c:pt>
                <c:pt idx="113">
                  <c:v>168.247</c:v>
                </c:pt>
                <c:pt idx="114">
                  <c:v>156.202</c:v>
                </c:pt>
                <c:pt idx="115">
                  <c:v>148.972</c:v>
                </c:pt>
                <c:pt idx="116">
                  <c:v>153.67</c:v>
                </c:pt>
                <c:pt idx="117">
                  <c:v>154.372</c:v>
                </c:pt>
                <c:pt idx="118">
                  <c:v>159.767</c:v>
                </c:pt>
                <c:pt idx="119">
                  <c:v>158.664</c:v>
                </c:pt>
                <c:pt idx="120">
                  <c:v>162.484</c:v>
                </c:pt>
                <c:pt idx="121">
                  <c:v>161.784</c:v>
                </c:pt>
                <c:pt idx="122">
                  <c:v>167.125</c:v>
                </c:pt>
                <c:pt idx="123">
                  <c:v>167.161</c:v>
                </c:pt>
                <c:pt idx="124">
                  <c:v>171.684</c:v>
                </c:pt>
                <c:pt idx="125">
                  <c:v>168.208</c:v>
                </c:pt>
                <c:pt idx="126">
                  <c:v>168.454</c:v>
                </c:pt>
                <c:pt idx="127">
                  <c:v>160.071</c:v>
                </c:pt>
                <c:pt idx="128">
                  <c:v>160.205</c:v>
                </c:pt>
                <c:pt idx="129">
                  <c:v>159.909</c:v>
                </c:pt>
                <c:pt idx="130">
                  <c:v>160.403</c:v>
                </c:pt>
                <c:pt idx="131">
                  <c:v>155.659</c:v>
                </c:pt>
                <c:pt idx="132">
                  <c:v>154.379</c:v>
                </c:pt>
                <c:pt idx="133">
                  <c:v>155.26</c:v>
                </c:pt>
                <c:pt idx="134">
                  <c:v>155.661</c:v>
                </c:pt>
                <c:pt idx="135">
                  <c:v>153.966</c:v>
                </c:pt>
                <c:pt idx="136">
                  <c:v>152.865</c:v>
                </c:pt>
                <c:pt idx="137">
                  <c:v>152.6</c:v>
                </c:pt>
                <c:pt idx="138">
                  <c:v>148.673</c:v>
                </c:pt>
                <c:pt idx="139">
                  <c:v>147.349</c:v>
                </c:pt>
                <c:pt idx="140">
                  <c:v>135.785</c:v>
                </c:pt>
                <c:pt idx="141">
                  <c:v>112.246</c:v>
                </c:pt>
                <c:pt idx="142">
                  <c:v>123.001</c:v>
                </c:pt>
                <c:pt idx="143">
                  <c:v>119.395</c:v>
                </c:pt>
                <c:pt idx="144">
                  <c:v>121.516</c:v>
                </c:pt>
                <c:pt idx="145">
                  <c:v>119.817</c:v>
                </c:pt>
                <c:pt idx="146">
                  <c:v>125.337</c:v>
                </c:pt>
                <c:pt idx="147">
                  <c:v>123.523</c:v>
                </c:pt>
                <c:pt idx="148">
                  <c:v>130.83</c:v>
                </c:pt>
                <c:pt idx="149">
                  <c:v>131.42</c:v>
                </c:pt>
                <c:pt idx="150">
                  <c:v>131.52</c:v>
                </c:pt>
                <c:pt idx="151">
                  <c:v>133.77</c:v>
                </c:pt>
                <c:pt idx="152">
                  <c:v>136.27</c:v>
                </c:pt>
                <c:pt idx="153">
                  <c:v>134.33</c:v>
                </c:pt>
                <c:pt idx="154">
                  <c:v>135.33</c:v>
                </c:pt>
                <c:pt idx="155">
                  <c:v>140.07</c:v>
                </c:pt>
                <c:pt idx="156">
                  <c:v>143.54</c:v>
                </c:pt>
                <c:pt idx="157">
                  <c:v>140.22</c:v>
                </c:pt>
                <c:pt idx="158">
                  <c:v>135.2</c:v>
                </c:pt>
                <c:pt idx="159">
                  <c:v>136.65</c:v>
                </c:pt>
                <c:pt idx="160">
                  <c:v>137.12</c:v>
                </c:pt>
                <c:pt idx="161">
                  <c:v>133.99</c:v>
                </c:pt>
                <c:pt idx="162">
                  <c:v>135.75</c:v>
                </c:pt>
                <c:pt idx="163">
                  <c:v>135.45</c:v>
                </c:pt>
                <c:pt idx="164">
                  <c:v>138.25</c:v>
                </c:pt>
                <c:pt idx="165">
                  <c:v>146.78</c:v>
                </c:pt>
                <c:pt idx="166">
                  <c:v>146.6</c:v>
                </c:pt>
                <c:pt idx="167">
                  <c:v>148.77</c:v>
                </c:pt>
                <c:pt idx="168">
                  <c:v>149.71</c:v>
                </c:pt>
                <c:pt idx="169">
                  <c:v>148.37</c:v>
                </c:pt>
                <c:pt idx="170">
                  <c:v>146.22</c:v>
                </c:pt>
                <c:pt idx="171">
                  <c:v>147.28</c:v>
                </c:pt>
                <c:pt idx="172">
                  <c:v>142.52</c:v>
                </c:pt>
                <c:pt idx="173">
                  <c:v>145.73</c:v>
                </c:pt>
                <c:pt idx="174">
                  <c:v>146.94</c:v>
                </c:pt>
                <c:pt idx="175">
                  <c:v>149.12</c:v>
                </c:pt>
                <c:pt idx="176">
                  <c:v>144.66</c:v>
                </c:pt>
                <c:pt idx="177">
                  <c:v>138.75</c:v>
                </c:pt>
                <c:pt idx="178">
                  <c:v>131.43</c:v>
                </c:pt>
                <c:pt idx="179">
                  <c:v>131.19</c:v>
                </c:pt>
                <c:pt idx="180">
                  <c:v>128.87</c:v>
                </c:pt>
                <c:pt idx="181">
                  <c:v>126.0</c:v>
                </c:pt>
                <c:pt idx="182">
                  <c:v>125.97</c:v>
                </c:pt>
                <c:pt idx="183">
                  <c:v>121.8</c:v>
                </c:pt>
                <c:pt idx="184">
                  <c:v>119.92</c:v>
                </c:pt>
                <c:pt idx="185">
                  <c:v>111.01</c:v>
                </c:pt>
                <c:pt idx="186">
                  <c:v>113.45</c:v>
                </c:pt>
                <c:pt idx="187">
                  <c:v>113.64</c:v>
                </c:pt>
                <c:pt idx="188">
                  <c:v>112.92</c:v>
                </c:pt>
                <c:pt idx="189">
                  <c:v>115.44</c:v>
                </c:pt>
                <c:pt idx="190">
                  <c:v>111.23</c:v>
                </c:pt>
                <c:pt idx="191">
                  <c:v>105.41</c:v>
                </c:pt>
                <c:pt idx="192">
                  <c:v>102.77</c:v>
                </c:pt>
                <c:pt idx="193">
                  <c:v>96.21</c:v>
                </c:pt>
                <c:pt idx="194">
                  <c:v>96.08</c:v>
                </c:pt>
                <c:pt idx="195">
                  <c:v>96.69</c:v>
                </c:pt>
                <c:pt idx="196">
                  <c:v>99.41</c:v>
                </c:pt>
                <c:pt idx="197">
                  <c:v>101.44</c:v>
                </c:pt>
                <c:pt idx="198">
                  <c:v>99.51</c:v>
                </c:pt>
                <c:pt idx="199">
                  <c:v>98.98</c:v>
                </c:pt>
                <c:pt idx="200">
                  <c:v>99.99</c:v>
                </c:pt>
                <c:pt idx="201">
                  <c:v>100.08</c:v>
                </c:pt>
                <c:pt idx="202">
                  <c:v>101.84</c:v>
                </c:pt>
                <c:pt idx="203">
                  <c:v>107.31</c:v>
                </c:pt>
                <c:pt idx="204">
                  <c:v>99.01</c:v>
                </c:pt>
                <c:pt idx="205">
                  <c:v>99.64</c:v>
                </c:pt>
                <c:pt idx="206">
                  <c:v>100.11</c:v>
                </c:pt>
                <c:pt idx="207">
                  <c:v>98.81</c:v>
                </c:pt>
                <c:pt idx="208">
                  <c:v>101.17</c:v>
                </c:pt>
                <c:pt idx="209">
                  <c:v>99.35</c:v>
                </c:pt>
                <c:pt idx="210">
                  <c:v>100.3</c:v>
                </c:pt>
                <c:pt idx="211">
                  <c:v>98.39</c:v>
                </c:pt>
                <c:pt idx="212">
                  <c:v>92.66</c:v>
                </c:pt>
                <c:pt idx="213">
                  <c:v>90.79</c:v>
                </c:pt>
                <c:pt idx="214">
                  <c:v>87.51</c:v>
                </c:pt>
                <c:pt idx="215">
                  <c:v>85.92</c:v>
                </c:pt>
                <c:pt idx="216">
                  <c:v>85.83</c:v>
                </c:pt>
                <c:pt idx="217">
                  <c:v>85.15000000000001</c:v>
                </c:pt>
                <c:pt idx="218">
                  <c:v>88.28</c:v>
                </c:pt>
                <c:pt idx="219">
                  <c:v>91.37</c:v>
                </c:pt>
                <c:pt idx="220">
                  <c:v>89.22</c:v>
                </c:pt>
                <c:pt idx="221">
                  <c:v>90.84</c:v>
                </c:pt>
                <c:pt idx="222">
                  <c:v>93.56</c:v>
                </c:pt>
                <c:pt idx="223">
                  <c:v>95.91</c:v>
                </c:pt>
                <c:pt idx="224">
                  <c:v>96.62</c:v>
                </c:pt>
                <c:pt idx="225">
                  <c:v>99.41</c:v>
                </c:pt>
                <c:pt idx="226">
                  <c:v>102.31</c:v>
                </c:pt>
                <c:pt idx="227">
                  <c:v>105.82</c:v>
                </c:pt>
                <c:pt idx="228">
                  <c:v>103.64</c:v>
                </c:pt>
                <c:pt idx="229">
                  <c:v>105.07</c:v>
                </c:pt>
                <c:pt idx="230">
                  <c:v>112.84</c:v>
                </c:pt>
                <c:pt idx="231">
                  <c:v>110.24</c:v>
                </c:pt>
                <c:pt idx="232">
                  <c:v>113.77</c:v>
                </c:pt>
                <c:pt idx="233">
                  <c:v>114.54</c:v>
                </c:pt>
                <c:pt idx="234">
                  <c:v>114.77</c:v>
                </c:pt>
                <c:pt idx="235">
                  <c:v>115.68</c:v>
                </c:pt>
                <c:pt idx="236">
                  <c:v>117.84</c:v>
                </c:pt>
                <c:pt idx="237">
                  <c:v>120.08</c:v>
                </c:pt>
                <c:pt idx="238">
                  <c:v>123.66</c:v>
                </c:pt>
                <c:pt idx="239">
                  <c:v>124.42</c:v>
                </c:pt>
                <c:pt idx="240">
                  <c:v>127.06</c:v>
                </c:pt>
                <c:pt idx="241">
                  <c:v>129.19</c:v>
                </c:pt>
                <c:pt idx="242">
                  <c:v>128.97</c:v>
                </c:pt>
                <c:pt idx="243">
                  <c:v>130.64</c:v>
                </c:pt>
                <c:pt idx="244">
                  <c:v>127.2</c:v>
                </c:pt>
                <c:pt idx="245">
                  <c:v>128.0</c:v>
                </c:pt>
                <c:pt idx="246">
                  <c:v>120.28</c:v>
                </c:pt>
                <c:pt idx="247">
                  <c:v>124.15</c:v>
                </c:pt>
                <c:pt idx="248">
                  <c:v>128.28</c:v>
                </c:pt>
                <c:pt idx="249">
                  <c:v>131.78</c:v>
                </c:pt>
                <c:pt idx="250">
                  <c:v>129.33</c:v>
                </c:pt>
                <c:pt idx="251">
                  <c:v>135.68</c:v>
                </c:pt>
                <c:pt idx="252">
                  <c:v>139.46</c:v>
                </c:pt>
                <c:pt idx="253">
                  <c:v>138.05</c:v>
                </c:pt>
                <c:pt idx="254">
                  <c:v>134.76</c:v>
                </c:pt>
                <c:pt idx="255">
                  <c:v>136.62</c:v>
                </c:pt>
                <c:pt idx="256">
                  <c:v>138.1</c:v>
                </c:pt>
                <c:pt idx="257">
                  <c:v>139.55</c:v>
                </c:pt>
                <c:pt idx="258">
                  <c:v>141.77</c:v>
                </c:pt>
                <c:pt idx="259">
                  <c:v>142.82</c:v>
                </c:pt>
                <c:pt idx="260">
                  <c:v>145.72</c:v>
                </c:pt>
                <c:pt idx="261">
                  <c:v>149.32</c:v>
                </c:pt>
                <c:pt idx="262">
                  <c:v>153.32</c:v>
                </c:pt>
                <c:pt idx="263">
                  <c:v>155.38</c:v>
                </c:pt>
                <c:pt idx="264">
                  <c:v>153.75</c:v>
                </c:pt>
                <c:pt idx="265">
                  <c:v>154.31</c:v>
                </c:pt>
                <c:pt idx="266">
                  <c:v>158.04</c:v>
                </c:pt>
                <c:pt idx="267">
                  <c:v>166.35</c:v>
                </c:pt>
                <c:pt idx="268">
                  <c:v>169.06</c:v>
                </c:pt>
                <c:pt idx="269">
                  <c:v>172.77</c:v>
                </c:pt>
                <c:pt idx="270">
                  <c:v>164.31</c:v>
                </c:pt>
                <c:pt idx="271">
                  <c:v>163.16</c:v>
                </c:pt>
                <c:pt idx="272">
                  <c:v>162.09</c:v>
                </c:pt>
                <c:pt idx="273">
                  <c:v>166.42</c:v>
                </c:pt>
                <c:pt idx="274">
                  <c:v>168.14</c:v>
                </c:pt>
                <c:pt idx="275">
                  <c:v>167.33</c:v>
                </c:pt>
                <c:pt idx="276">
                  <c:v>165.9</c:v>
                </c:pt>
                <c:pt idx="277">
                  <c:v>157.93</c:v>
                </c:pt>
                <c:pt idx="278">
                  <c:v>158.41</c:v>
                </c:pt>
                <c:pt idx="279">
                  <c:v>157.5</c:v>
                </c:pt>
                <c:pt idx="280">
                  <c:v>157.83</c:v>
                </c:pt>
                <c:pt idx="281">
                  <c:v>161.67</c:v>
                </c:pt>
                <c:pt idx="282">
                  <c:v>163.05</c:v>
                </c:pt>
                <c:pt idx="283">
                  <c:v>166.25</c:v>
                </c:pt>
                <c:pt idx="284">
                  <c:v>170.74</c:v>
                </c:pt>
                <c:pt idx="285">
                  <c:v>173.24</c:v>
                </c:pt>
                <c:pt idx="286">
                  <c:v>172.15</c:v>
                </c:pt>
                <c:pt idx="287">
                  <c:v>171.06</c:v>
                </c:pt>
                <c:pt idx="288">
                  <c:v>169.85</c:v>
                </c:pt>
                <c:pt idx="289">
                  <c:v>168.41</c:v>
                </c:pt>
                <c:pt idx="290">
                  <c:v>170.74</c:v>
                </c:pt>
                <c:pt idx="291">
                  <c:v>166.01</c:v>
                </c:pt>
                <c:pt idx="292">
                  <c:v>167.28</c:v>
                </c:pt>
                <c:pt idx="293">
                  <c:v>169.96</c:v>
                </c:pt>
                <c:pt idx="294">
                  <c:v>172.651</c:v>
                </c:pt>
                <c:pt idx="295">
                  <c:v>176.177</c:v>
                </c:pt>
                <c:pt idx="296">
                  <c:v>175.469</c:v>
                </c:pt>
                <c:pt idx="297">
                  <c:v>180.808</c:v>
                </c:pt>
                <c:pt idx="298">
                  <c:v>183.107</c:v>
                </c:pt>
                <c:pt idx="299">
                  <c:v>188.833</c:v>
                </c:pt>
                <c:pt idx="300">
                  <c:v>192.147</c:v>
                </c:pt>
                <c:pt idx="301">
                  <c:v>183.62</c:v>
                </c:pt>
                <c:pt idx="302">
                  <c:v>187.591</c:v>
                </c:pt>
                <c:pt idx="303">
                  <c:v>180.006</c:v>
                </c:pt>
                <c:pt idx="304">
                  <c:v>185.291</c:v>
                </c:pt>
                <c:pt idx="305">
                  <c:v>185.287</c:v>
                </c:pt>
                <c:pt idx="306">
                  <c:v>189.78</c:v>
                </c:pt>
                <c:pt idx="307">
                  <c:v>193.514</c:v>
                </c:pt>
                <c:pt idx="308">
                  <c:v>189.771</c:v>
                </c:pt>
                <c:pt idx="309">
                  <c:v>191.617</c:v>
                </c:pt>
                <c:pt idx="310">
                  <c:v>192.439</c:v>
                </c:pt>
                <c:pt idx="311">
                  <c:v>197.777</c:v>
                </c:pt>
                <c:pt idx="312">
                  <c:v>197.065</c:v>
                </c:pt>
                <c:pt idx="313">
                  <c:v>197.114</c:v>
                </c:pt>
                <c:pt idx="314">
                  <c:v>199.81</c:v>
                </c:pt>
                <c:pt idx="315">
                  <c:v>200.675</c:v>
                </c:pt>
                <c:pt idx="316">
                  <c:v>200.86</c:v>
                </c:pt>
                <c:pt idx="317">
                  <c:v>207.168</c:v>
                </c:pt>
                <c:pt idx="318">
                  <c:v>210.943</c:v>
                </c:pt>
                <c:pt idx="319">
                  <c:v>210.738</c:v>
                </c:pt>
                <c:pt idx="320">
                  <c:v>215.687</c:v>
                </c:pt>
                <c:pt idx="321">
                  <c:v>219.835</c:v>
                </c:pt>
                <c:pt idx="322">
                  <c:v>215.786</c:v>
                </c:pt>
                <c:pt idx="323">
                  <c:v>217.905</c:v>
                </c:pt>
                <c:pt idx="324">
                  <c:v>213.438</c:v>
                </c:pt>
                <c:pt idx="325">
                  <c:v>215.397</c:v>
                </c:pt>
                <c:pt idx="326">
                  <c:v>220.012</c:v>
                </c:pt>
                <c:pt idx="327">
                  <c:v>213.947</c:v>
                </c:pt>
                <c:pt idx="328">
                  <c:v>212.742</c:v>
                </c:pt>
                <c:pt idx="329">
                  <c:v>203.041</c:v>
                </c:pt>
                <c:pt idx="330">
                  <c:v>209.898</c:v>
                </c:pt>
                <c:pt idx="331">
                  <c:v>207.552</c:v>
                </c:pt>
                <c:pt idx="332">
                  <c:v>213.419</c:v>
                </c:pt>
                <c:pt idx="333">
                  <c:v>216.549</c:v>
                </c:pt>
                <c:pt idx="334">
                  <c:v>219.406</c:v>
                </c:pt>
                <c:pt idx="335">
                  <c:v>226.228</c:v>
                </c:pt>
                <c:pt idx="336">
                  <c:v>230.853</c:v>
                </c:pt>
                <c:pt idx="337">
                  <c:v>235.803</c:v>
                </c:pt>
                <c:pt idx="338">
                  <c:v>239.939</c:v>
                </c:pt>
                <c:pt idx="339">
                  <c:v>249.87</c:v>
                </c:pt>
                <c:pt idx="340">
                  <c:v>244.804</c:v>
                </c:pt>
                <c:pt idx="341">
                  <c:v>246.863</c:v>
                </c:pt>
                <c:pt idx="342">
                  <c:v>250.455</c:v>
                </c:pt>
                <c:pt idx="343">
                  <c:v>251.736</c:v>
                </c:pt>
                <c:pt idx="344">
                  <c:v>259.553</c:v>
                </c:pt>
                <c:pt idx="345">
                  <c:v>259.465</c:v>
                </c:pt>
                <c:pt idx="346">
                  <c:v>260.992</c:v>
                </c:pt>
                <c:pt idx="347">
                  <c:v>266.541</c:v>
                </c:pt>
                <c:pt idx="348">
                  <c:v>265.162</c:v>
                </c:pt>
                <c:pt idx="349">
                  <c:v>269.328</c:v>
                </c:pt>
                <c:pt idx="350">
                  <c:v>272.191</c:v>
                </c:pt>
                <c:pt idx="351">
                  <c:v>274.72</c:v>
                </c:pt>
                <c:pt idx="352">
                  <c:v>258.108</c:v>
                </c:pt>
                <c:pt idx="353">
                  <c:v>244.636</c:v>
                </c:pt>
                <c:pt idx="354">
                  <c:v>237.758</c:v>
                </c:pt>
                <c:pt idx="355">
                  <c:v>244.372</c:v>
                </c:pt>
                <c:pt idx="356">
                  <c:v>260.121</c:v>
                </c:pt>
                <c:pt idx="357">
                  <c:v>254.429</c:v>
                </c:pt>
                <c:pt idx="358">
                  <c:v>258.088</c:v>
                </c:pt>
                <c:pt idx="359">
                  <c:v>264.051</c:v>
                </c:pt>
                <c:pt idx="360">
                  <c:v>271.732</c:v>
                </c:pt>
                <c:pt idx="361">
                  <c:v>276.586</c:v>
                </c:pt>
                <c:pt idx="362">
                  <c:v>270.835</c:v>
                </c:pt>
                <c:pt idx="363">
                  <c:v>275.511</c:v>
                </c:pt>
                <c:pt idx="364">
                  <c:v>277.914</c:v>
                </c:pt>
                <c:pt idx="365">
                  <c:v>283.282</c:v>
                </c:pt>
                <c:pt idx="366">
                  <c:v>282.459</c:v>
                </c:pt>
                <c:pt idx="367">
                  <c:v>290.509</c:v>
                </c:pt>
                <c:pt idx="368">
                  <c:v>298.07</c:v>
                </c:pt>
                <c:pt idx="369">
                  <c:v>296.525</c:v>
                </c:pt>
                <c:pt idx="370">
                  <c:v>297.622</c:v>
                </c:pt>
                <c:pt idx="371">
                  <c:v>300.282</c:v>
                </c:pt>
                <c:pt idx="372">
                  <c:v>310.666</c:v>
                </c:pt>
                <c:pt idx="373">
                  <c:v>313.255</c:v>
                </c:pt>
                <c:pt idx="374">
                  <c:v>305.472</c:v>
                </c:pt>
                <c:pt idx="375">
                  <c:v>315.786</c:v>
                </c:pt>
                <c:pt idx="376">
                  <c:v>323.304</c:v>
                </c:pt>
                <c:pt idx="377">
                  <c:v>328.614</c:v>
                </c:pt>
                <c:pt idx="378">
                  <c:v>331.118</c:v>
                </c:pt>
                <c:pt idx="379">
                  <c:v>330.31</c:v>
                </c:pt>
                <c:pt idx="380">
                  <c:v>347.695</c:v>
                </c:pt>
                <c:pt idx="381">
                  <c:v>338.618</c:v>
                </c:pt>
                <c:pt idx="382">
                  <c:v>353.763</c:v>
                </c:pt>
                <c:pt idx="383">
                  <c:v>346.904</c:v>
                </c:pt>
                <c:pt idx="384">
                  <c:v>310.185</c:v>
                </c:pt>
                <c:pt idx="385">
                  <c:v>319.971</c:v>
                </c:pt>
                <c:pt idx="386">
                  <c:v>327.129</c:v>
                </c:pt>
                <c:pt idx="387">
                  <c:v>304.086</c:v>
                </c:pt>
                <c:pt idx="388">
                  <c:v>297.33</c:v>
                </c:pt>
                <c:pt idx="389">
                  <c:v>308.776</c:v>
                </c:pt>
                <c:pt idx="390">
                  <c:v>315.647</c:v>
                </c:pt>
                <c:pt idx="391">
                  <c:v>325.635</c:v>
                </c:pt>
                <c:pt idx="392">
                  <c:v>320.209</c:v>
                </c:pt>
                <c:pt idx="393">
                  <c:v>307.525</c:v>
                </c:pt>
                <c:pt idx="394">
                  <c:v>321.736</c:v>
                </c:pt>
                <c:pt idx="395">
                  <c:v>322.09</c:v>
                </c:pt>
                <c:pt idx="396">
                  <c:v>315.606</c:v>
                </c:pt>
                <c:pt idx="397">
                  <c:v>317.104</c:v>
                </c:pt>
                <c:pt idx="398">
                  <c:v>323.921</c:v>
                </c:pt>
                <c:pt idx="399">
                  <c:v>326.274</c:v>
                </c:pt>
                <c:pt idx="400">
                  <c:v>321.122</c:v>
                </c:pt>
                <c:pt idx="401">
                  <c:v>311.197</c:v>
                </c:pt>
                <c:pt idx="402">
                  <c:v>305.591</c:v>
                </c:pt>
                <c:pt idx="403">
                  <c:v>309.949</c:v>
                </c:pt>
                <c:pt idx="404">
                  <c:v>309.83</c:v>
                </c:pt>
                <c:pt idx="405">
                  <c:v>325.275</c:v>
                </c:pt>
                <c:pt idx="406">
                  <c:v>336.414</c:v>
                </c:pt>
                <c:pt idx="407">
                  <c:v>340.092</c:v>
                </c:pt>
                <c:pt idx="408">
                  <c:v>342.569</c:v>
                </c:pt>
                <c:pt idx="409">
                  <c:v>346.083</c:v>
                </c:pt>
                <c:pt idx="410">
                  <c:v>343.85</c:v>
                </c:pt>
                <c:pt idx="411">
                  <c:v>347.353</c:v>
                </c:pt>
                <c:pt idx="412">
                  <c:v>345.293</c:v>
                </c:pt>
                <c:pt idx="413">
                  <c:v>348.608</c:v>
                </c:pt>
                <c:pt idx="414">
                  <c:v>360.181</c:v>
                </c:pt>
                <c:pt idx="415">
                  <c:v>366.97</c:v>
                </c:pt>
                <c:pt idx="416">
                  <c:v>371.37</c:v>
                </c:pt>
                <c:pt idx="417">
                  <c:v>360.56</c:v>
                </c:pt>
                <c:pt idx="418">
                  <c:v>362.594</c:v>
                </c:pt>
                <c:pt idx="419">
                  <c:v>376.628</c:v>
                </c:pt>
                <c:pt idx="420">
                  <c:v>385.093</c:v>
                </c:pt>
                <c:pt idx="421">
                  <c:v>392.697</c:v>
                </c:pt>
                <c:pt idx="422">
                  <c:v>395.36</c:v>
                </c:pt>
                <c:pt idx="423">
                  <c:v>387.8</c:v>
                </c:pt>
                <c:pt idx="424">
                  <c:v>386.694</c:v>
                </c:pt>
                <c:pt idx="425">
                  <c:v>367.862</c:v>
                </c:pt>
                <c:pt idx="426">
                  <c:v>372.228</c:v>
                </c:pt>
                <c:pt idx="427">
                  <c:v>368.135</c:v>
                </c:pt>
                <c:pt idx="428">
                  <c:v>386.905</c:v>
                </c:pt>
                <c:pt idx="429">
                  <c:v>386.156</c:v>
                </c:pt>
                <c:pt idx="430">
                  <c:v>389.555</c:v>
                </c:pt>
                <c:pt idx="431">
                  <c:v>390.175</c:v>
                </c:pt>
                <c:pt idx="432">
                  <c:v>393.978</c:v>
                </c:pt>
                <c:pt idx="433">
                  <c:v>396.902</c:v>
                </c:pt>
                <c:pt idx="434">
                  <c:v>408.904</c:v>
                </c:pt>
                <c:pt idx="435">
                  <c:v>393.249</c:v>
                </c:pt>
                <c:pt idx="436">
                  <c:v>407.932</c:v>
                </c:pt>
                <c:pt idx="437">
                  <c:v>411.067</c:v>
                </c:pt>
                <c:pt idx="438">
                  <c:v>418.978</c:v>
                </c:pt>
                <c:pt idx="439">
                  <c:v>402.74</c:v>
                </c:pt>
                <c:pt idx="440">
                  <c:v>422.22</c:v>
                </c:pt>
                <c:pt idx="441">
                  <c:v>421.955</c:v>
                </c:pt>
                <c:pt idx="442">
                  <c:v>426.516</c:v>
                </c:pt>
                <c:pt idx="443">
                  <c:v>432.751</c:v>
                </c:pt>
                <c:pt idx="444">
                  <c:v>440.229</c:v>
                </c:pt>
                <c:pt idx="445">
                  <c:v>440.73</c:v>
                </c:pt>
                <c:pt idx="446">
                  <c:v>409.946</c:v>
                </c:pt>
                <c:pt idx="447">
                  <c:v>404.379</c:v>
                </c:pt>
                <c:pt idx="448">
                  <c:v>386.145</c:v>
                </c:pt>
                <c:pt idx="449">
                  <c:v>380.671</c:v>
                </c:pt>
                <c:pt idx="450">
                  <c:v>393.671</c:v>
                </c:pt>
                <c:pt idx="451">
                  <c:v>399.169</c:v>
                </c:pt>
                <c:pt idx="452">
                  <c:v>402.428</c:v>
                </c:pt>
                <c:pt idx="453">
                  <c:v>410.936</c:v>
                </c:pt>
                <c:pt idx="454">
                  <c:v>423.601</c:v>
                </c:pt>
                <c:pt idx="455">
                  <c:v>423.127</c:v>
                </c:pt>
                <c:pt idx="456">
                  <c:v>414.416</c:v>
                </c:pt>
                <c:pt idx="457">
                  <c:v>429.838</c:v>
                </c:pt>
                <c:pt idx="458">
                  <c:v>422.796</c:v>
                </c:pt>
                <c:pt idx="459">
                  <c:v>433.068</c:v>
                </c:pt>
                <c:pt idx="460">
                  <c:v>430.151</c:v>
                </c:pt>
                <c:pt idx="461">
                  <c:v>434.034</c:v>
                </c:pt>
                <c:pt idx="462">
                  <c:v>409.21</c:v>
                </c:pt>
                <c:pt idx="463">
                  <c:v>407.988</c:v>
                </c:pt>
                <c:pt idx="464">
                  <c:v>422.602</c:v>
                </c:pt>
                <c:pt idx="465">
                  <c:v>416.308</c:v>
                </c:pt>
                <c:pt idx="466">
                  <c:v>411.58</c:v>
                </c:pt>
                <c:pt idx="467">
                  <c:v>412.879</c:v>
                </c:pt>
                <c:pt idx="468">
                  <c:v>422.077</c:v>
                </c:pt>
                <c:pt idx="469">
                  <c:v>409.251</c:v>
                </c:pt>
                <c:pt idx="470">
                  <c:v>377.456</c:v>
                </c:pt>
                <c:pt idx="471">
                  <c:v>347.105</c:v>
                </c:pt>
                <c:pt idx="472">
                  <c:v>350.849</c:v>
                </c:pt>
                <c:pt idx="473">
                  <c:v>344.398</c:v>
                </c:pt>
                <c:pt idx="474">
                  <c:v>336.453</c:v>
                </c:pt>
                <c:pt idx="475">
                  <c:v>356.781</c:v>
                </c:pt>
                <c:pt idx="476">
                  <c:v>365.676</c:v>
                </c:pt>
                <c:pt idx="477">
                  <c:v>367.779</c:v>
                </c:pt>
                <c:pt idx="478">
                  <c:v>355.749</c:v>
                </c:pt>
                <c:pt idx="479">
                  <c:v>351.087</c:v>
                </c:pt>
                <c:pt idx="480">
                  <c:v>341.627</c:v>
                </c:pt>
                <c:pt idx="481">
                  <c:v>356.152</c:v>
                </c:pt>
                <c:pt idx="482">
                  <c:v>370.841</c:v>
                </c:pt>
                <c:pt idx="483">
                  <c:v>375.129</c:v>
                </c:pt>
                <c:pt idx="484">
                  <c:v>386.26</c:v>
                </c:pt>
                <c:pt idx="485">
                  <c:v>398.215</c:v>
                </c:pt>
                <c:pt idx="486">
                  <c:v>418.43</c:v>
                </c:pt>
                <c:pt idx="487">
                  <c:v>427.155</c:v>
                </c:pt>
                <c:pt idx="488">
                  <c:v>448.881</c:v>
                </c:pt>
                <c:pt idx="489">
                  <c:v>455.711</c:v>
                </c:pt>
                <c:pt idx="490">
                  <c:v>437.623</c:v>
                </c:pt>
                <c:pt idx="491">
                  <c:v>433.856</c:v>
                </c:pt>
                <c:pt idx="492">
                  <c:v>430.526</c:v>
                </c:pt>
                <c:pt idx="493">
                  <c:v>424.803</c:v>
                </c:pt>
                <c:pt idx="494">
                  <c:v>408.335</c:v>
                </c:pt>
                <c:pt idx="495">
                  <c:v>392.282</c:v>
                </c:pt>
                <c:pt idx="496">
                  <c:v>384.312</c:v>
                </c:pt>
                <c:pt idx="497">
                  <c:v>362.149</c:v>
                </c:pt>
                <c:pt idx="498">
                  <c:v>351.547</c:v>
                </c:pt>
                <c:pt idx="499">
                  <c:v>363.135</c:v>
                </c:pt>
                <c:pt idx="500">
                  <c:v>356.801</c:v>
                </c:pt>
                <c:pt idx="501">
                  <c:v>352.479</c:v>
                </c:pt>
                <c:pt idx="502">
                  <c:v>372.084</c:v>
                </c:pt>
                <c:pt idx="503">
                  <c:v>377.412</c:v>
                </c:pt>
                <c:pt idx="504">
                  <c:v>324.948</c:v>
                </c:pt>
                <c:pt idx="505">
                  <c:v>326.45</c:v>
                </c:pt>
                <c:pt idx="506">
                  <c:v>320.698</c:v>
                </c:pt>
                <c:pt idx="507">
                  <c:v>290.973</c:v>
                </c:pt>
                <c:pt idx="508">
                  <c:v>270.693</c:v>
                </c:pt>
                <c:pt idx="509">
                  <c:v>211.28</c:v>
                </c:pt>
                <c:pt idx="510">
                  <c:v>202.01</c:v>
                </c:pt>
                <c:pt idx="511">
                  <c:v>192.827</c:v>
                </c:pt>
                <c:pt idx="512">
                  <c:v>214.543</c:v>
                </c:pt>
                <c:pt idx="513">
                  <c:v>220.622</c:v>
                </c:pt>
                <c:pt idx="514">
                  <c:v>193.072</c:v>
                </c:pt>
                <c:pt idx="515">
                  <c:v>162.92</c:v>
                </c:pt>
                <c:pt idx="516">
                  <c:v>192.793</c:v>
                </c:pt>
                <c:pt idx="517">
                  <c:v>164.903</c:v>
                </c:pt>
                <c:pt idx="518">
                  <c:v>182.586</c:v>
                </c:pt>
                <c:pt idx="519">
                  <c:v>192.29</c:v>
                </c:pt>
                <c:pt idx="520">
                  <c:v>188.937</c:v>
                </c:pt>
                <c:pt idx="521">
                  <c:v>211.68</c:v>
                </c:pt>
                <c:pt idx="522">
                  <c:v>210.379</c:v>
                </c:pt>
                <c:pt idx="523">
                  <c:v>204.638</c:v>
                </c:pt>
                <c:pt idx="524">
                  <c:v>197.738</c:v>
                </c:pt>
                <c:pt idx="525">
                  <c:v>201.152</c:v>
                </c:pt>
                <c:pt idx="526">
                  <c:v>209.036</c:v>
                </c:pt>
                <c:pt idx="527">
                  <c:v>210.638</c:v>
                </c:pt>
                <c:pt idx="528">
                  <c:v>188.565</c:v>
                </c:pt>
                <c:pt idx="529">
                  <c:v>191.574</c:v>
                </c:pt>
                <c:pt idx="530">
                  <c:v>179.629</c:v>
                </c:pt>
                <c:pt idx="531">
                  <c:v>189.814</c:v>
                </c:pt>
                <c:pt idx="532">
                  <c:v>200.855</c:v>
                </c:pt>
                <c:pt idx="533">
                  <c:v>208.964</c:v>
                </c:pt>
                <c:pt idx="534">
                  <c:v>209.011</c:v>
                </c:pt>
                <c:pt idx="535">
                  <c:v>196.985</c:v>
                </c:pt>
                <c:pt idx="536">
                  <c:v>221.572</c:v>
                </c:pt>
                <c:pt idx="537">
                  <c:v>219.406</c:v>
                </c:pt>
                <c:pt idx="538">
                  <c:v>226.664</c:v>
                </c:pt>
                <c:pt idx="539">
                  <c:v>255.83</c:v>
                </c:pt>
                <c:pt idx="540">
                  <c:v>247.977</c:v>
                </c:pt>
                <c:pt idx="541">
                  <c:v>256.47</c:v>
                </c:pt>
                <c:pt idx="542">
                  <c:v>265.707</c:v>
                </c:pt>
                <c:pt idx="543">
                  <c:v>272.768</c:v>
                </c:pt>
                <c:pt idx="544">
                  <c:v>276.752</c:v>
                </c:pt>
                <c:pt idx="545">
                  <c:v>261.422</c:v>
                </c:pt>
                <c:pt idx="546">
                  <c:v>252.561</c:v>
                </c:pt>
                <c:pt idx="547">
                  <c:v>252.495</c:v>
                </c:pt>
                <c:pt idx="548">
                  <c:v>234.792</c:v>
                </c:pt>
                <c:pt idx="549">
                  <c:v>254.146</c:v>
                </c:pt>
                <c:pt idx="550">
                  <c:v>268.007</c:v>
                </c:pt>
                <c:pt idx="551">
                  <c:v>269.387</c:v>
                </c:pt>
                <c:pt idx="552">
                  <c:v>274.208</c:v>
                </c:pt>
                <c:pt idx="553">
                  <c:v>270.673</c:v>
                </c:pt>
                <c:pt idx="554">
                  <c:v>278.289</c:v>
                </c:pt>
                <c:pt idx="555">
                  <c:v>278.435</c:v>
                </c:pt>
                <c:pt idx="556">
                  <c:v>271.487</c:v>
                </c:pt>
                <c:pt idx="557">
                  <c:v>283.101</c:v>
                </c:pt>
                <c:pt idx="558">
                  <c:v>295.631</c:v>
                </c:pt>
                <c:pt idx="559">
                  <c:v>289.027</c:v>
                </c:pt>
                <c:pt idx="560">
                  <c:v>281.676</c:v>
                </c:pt>
                <c:pt idx="561">
                  <c:v>306.396</c:v>
                </c:pt>
                <c:pt idx="562">
                  <c:v>309.887</c:v>
                </c:pt>
                <c:pt idx="563">
                  <c:v>310.131</c:v>
                </c:pt>
                <c:pt idx="564">
                  <c:v>299.287</c:v>
                </c:pt>
                <c:pt idx="565">
                  <c:v>302.565</c:v>
                </c:pt>
                <c:pt idx="566">
                  <c:v>314.609</c:v>
                </c:pt>
                <c:pt idx="567">
                  <c:v>318.162</c:v>
                </c:pt>
                <c:pt idx="568">
                  <c:v>323.465</c:v>
                </c:pt>
                <c:pt idx="569">
                  <c:v>331.428</c:v>
                </c:pt>
                <c:pt idx="570">
                  <c:v>330.821</c:v>
                </c:pt>
                <c:pt idx="571">
                  <c:v>332.092</c:v>
                </c:pt>
                <c:pt idx="572">
                  <c:v>339.407</c:v>
                </c:pt>
                <c:pt idx="573">
                  <c:v>339.324</c:v>
                </c:pt>
                <c:pt idx="574">
                  <c:v>349.436</c:v>
                </c:pt>
                <c:pt idx="575">
                  <c:v>345.302</c:v>
                </c:pt>
                <c:pt idx="576">
                  <c:v>325.318</c:v>
                </c:pt>
                <c:pt idx="577">
                  <c:v>329.807</c:v>
                </c:pt>
                <c:pt idx="578">
                  <c:v>318.787</c:v>
                </c:pt>
                <c:pt idx="579">
                  <c:v>310.945</c:v>
                </c:pt>
                <c:pt idx="580">
                  <c:v>324.24</c:v>
                </c:pt>
                <c:pt idx="581">
                  <c:v>317.57</c:v>
                </c:pt>
                <c:pt idx="582">
                  <c:v>335.719</c:v>
                </c:pt>
                <c:pt idx="583">
                  <c:v>337.113</c:v>
                </c:pt>
                <c:pt idx="584">
                  <c:v>334.93</c:v>
                </c:pt>
                <c:pt idx="585">
                  <c:v>339.16</c:v>
                </c:pt>
                <c:pt idx="586">
                  <c:v>342.611</c:v>
                </c:pt>
                <c:pt idx="587">
                  <c:v>352.925</c:v>
                </c:pt>
                <c:pt idx="588">
                  <c:v>351.56</c:v>
                </c:pt>
                <c:pt idx="589">
                  <c:v>356.07</c:v>
                </c:pt>
                <c:pt idx="590">
                  <c:v>348.15</c:v>
                </c:pt>
                <c:pt idx="591">
                  <c:v>317.82</c:v>
                </c:pt>
                <c:pt idx="592">
                  <c:v>329.66</c:v>
                </c:pt>
                <c:pt idx="593">
                  <c:v>313.94</c:v>
                </c:pt>
                <c:pt idx="594">
                  <c:v>318.69</c:v>
                </c:pt>
                <c:pt idx="595">
                  <c:v>317.23</c:v>
                </c:pt>
                <c:pt idx="596">
                  <c:v>323.29</c:v>
                </c:pt>
                <c:pt idx="597">
                  <c:v>330.05</c:v>
                </c:pt>
                <c:pt idx="598">
                  <c:v>312.51</c:v>
                </c:pt>
                <c:pt idx="599">
                  <c:v>298.8</c:v>
                </c:pt>
                <c:pt idx="600">
                  <c:v>318.98</c:v>
                </c:pt>
                <c:pt idx="601">
                  <c:v>317.21</c:v>
                </c:pt>
                <c:pt idx="602">
                  <c:v>331.42</c:v>
                </c:pt>
                <c:pt idx="603">
                  <c:v>327.73</c:v>
                </c:pt>
                <c:pt idx="604">
                  <c:v>343.11</c:v>
                </c:pt>
                <c:pt idx="605">
                  <c:v>326.34</c:v>
                </c:pt>
                <c:pt idx="606">
                  <c:v>323.77</c:v>
                </c:pt>
                <c:pt idx="607">
                  <c:v>320.41</c:v>
                </c:pt>
                <c:pt idx="608">
                  <c:v>338.06</c:v>
                </c:pt>
                <c:pt idx="609">
                  <c:v>341.63</c:v>
                </c:pt>
                <c:pt idx="610">
                  <c:v>344.82</c:v>
                </c:pt>
                <c:pt idx="611">
                  <c:v>348.13</c:v>
                </c:pt>
                <c:pt idx="612">
                  <c:v>351.66</c:v>
                </c:pt>
                <c:pt idx="613">
                  <c:v>357.17</c:v>
                </c:pt>
                <c:pt idx="614">
                  <c:v>362.98</c:v>
                </c:pt>
                <c:pt idx="615">
                  <c:v>364.6</c:v>
                </c:pt>
                <c:pt idx="616">
                  <c:v>371.22</c:v>
                </c:pt>
                <c:pt idx="617">
                  <c:v>377.57</c:v>
                </c:pt>
                <c:pt idx="618">
                  <c:v>378.03</c:v>
                </c:pt>
                <c:pt idx="619">
                  <c:v>374.42</c:v>
                </c:pt>
                <c:pt idx="620">
                  <c:v>366.8</c:v>
                </c:pt>
                <c:pt idx="621">
                  <c:v>382.25</c:v>
                </c:pt>
                <c:pt idx="622">
                  <c:v>383.17</c:v>
                </c:pt>
                <c:pt idx="623">
                  <c:v>388.68</c:v>
                </c:pt>
                <c:pt idx="624">
                  <c:v>400.37</c:v>
                </c:pt>
                <c:pt idx="625">
                  <c:v>400.4</c:v>
                </c:pt>
                <c:pt idx="626">
                  <c:v>400.59</c:v>
                </c:pt>
                <c:pt idx="627">
                  <c:v>404.01</c:v>
                </c:pt>
                <c:pt idx="628">
                  <c:v>393.17</c:v>
                </c:pt>
                <c:pt idx="629">
                  <c:v>392.63</c:v>
                </c:pt>
                <c:pt idx="630">
                  <c:v>403.32</c:v>
                </c:pt>
                <c:pt idx="631">
                  <c:v>404.08</c:v>
                </c:pt>
                <c:pt idx="632">
                  <c:v>402.79</c:v>
                </c:pt>
                <c:pt idx="633">
                  <c:v>405.36</c:v>
                </c:pt>
                <c:pt idx="634">
                  <c:v>410.69</c:v>
                </c:pt>
                <c:pt idx="635">
                  <c:v>396.3</c:v>
                </c:pt>
                <c:pt idx="636">
                  <c:v>399.13</c:v>
                </c:pt>
                <c:pt idx="637">
                  <c:v>408.96</c:v>
                </c:pt>
                <c:pt idx="638">
                  <c:v>414.51</c:v>
                </c:pt>
                <c:pt idx="639">
                  <c:v>417.9</c:v>
                </c:pt>
                <c:pt idx="640">
                  <c:v>403.08</c:v>
                </c:pt>
                <c:pt idx="641">
                  <c:v>407.49</c:v>
                </c:pt>
                <c:pt idx="642">
                  <c:v>413.39</c:v>
                </c:pt>
                <c:pt idx="643">
                  <c:v>399.27</c:v>
                </c:pt>
                <c:pt idx="644">
                  <c:v>398.33</c:v>
                </c:pt>
                <c:pt idx="645">
                  <c:v>399.42</c:v>
                </c:pt>
                <c:pt idx="646">
                  <c:v>399.82</c:v>
                </c:pt>
                <c:pt idx="647">
                  <c:v>397.15</c:v>
                </c:pt>
                <c:pt idx="648">
                  <c:v>386.57</c:v>
                </c:pt>
                <c:pt idx="649">
                  <c:v>375.88</c:v>
                </c:pt>
                <c:pt idx="650">
                  <c:v>367.56</c:v>
                </c:pt>
                <c:pt idx="651">
                  <c:v>391.21</c:v>
                </c:pt>
                <c:pt idx="652">
                  <c:v>385.4</c:v>
                </c:pt>
                <c:pt idx="653">
                  <c:v>383.57</c:v>
                </c:pt>
                <c:pt idx="654">
                  <c:v>392.43</c:v>
                </c:pt>
                <c:pt idx="655">
                  <c:v>383.59</c:v>
                </c:pt>
                <c:pt idx="656">
                  <c:v>335.83</c:v>
                </c:pt>
                <c:pt idx="657">
                  <c:v>336.91</c:v>
                </c:pt>
                <c:pt idx="658">
                  <c:v>323.82</c:v>
                </c:pt>
                <c:pt idx="659">
                  <c:v>332.89</c:v>
                </c:pt>
                <c:pt idx="660">
                  <c:v>341.33</c:v>
                </c:pt>
                <c:pt idx="661">
                  <c:v>331.47</c:v>
                </c:pt>
                <c:pt idx="662">
                  <c:v>340.67</c:v>
                </c:pt>
                <c:pt idx="663">
                  <c:v>316.82</c:v>
                </c:pt>
                <c:pt idx="664">
                  <c:v>322.92</c:v>
                </c:pt>
                <c:pt idx="665">
                  <c:v>320.82</c:v>
                </c:pt>
                <c:pt idx="666">
                  <c:v>345.07</c:v>
                </c:pt>
                <c:pt idx="667">
                  <c:v>352.23</c:v>
                </c:pt>
                <c:pt idx="668">
                  <c:v>363.07</c:v>
                </c:pt>
                <c:pt idx="669">
                  <c:v>355.53</c:v>
                </c:pt>
                <c:pt idx="670">
                  <c:v>361.51</c:v>
                </c:pt>
                <c:pt idx="671">
                  <c:v>350.4</c:v>
                </c:pt>
                <c:pt idx="672">
                  <c:v>328.32</c:v>
                </c:pt>
                <c:pt idx="673">
                  <c:v>352.03</c:v>
                </c:pt>
                <c:pt idx="674">
                  <c:v>351.41</c:v>
                </c:pt>
                <c:pt idx="675">
                  <c:v>340.63</c:v>
                </c:pt>
                <c:pt idx="676">
                  <c:v>355.84</c:v>
                </c:pt>
                <c:pt idx="677">
                  <c:v>357.6</c:v>
                </c:pt>
                <c:pt idx="678">
                  <c:v>363.88</c:v>
                </c:pt>
                <c:pt idx="679">
                  <c:v>365.06</c:v>
                </c:pt>
                <c:pt idx="680">
                  <c:v>365.18</c:v>
                </c:pt>
                <c:pt idx="681">
                  <c:v>368.03</c:v>
                </c:pt>
                <c:pt idx="682">
                  <c:v>377.58</c:v>
                </c:pt>
                <c:pt idx="683">
                  <c:v>384.3</c:v>
                </c:pt>
                <c:pt idx="684">
                  <c:v>387.57</c:v>
                </c:pt>
                <c:pt idx="685">
                  <c:v>394.92</c:v>
                </c:pt>
                <c:pt idx="686">
                  <c:v>396.65</c:v>
                </c:pt>
                <c:pt idx="687">
                  <c:v>393.63</c:v>
                </c:pt>
                <c:pt idx="688">
                  <c:v>401.64</c:v>
                </c:pt>
                <c:pt idx="689">
                  <c:v>396.2</c:v>
                </c:pt>
                <c:pt idx="690">
                  <c:v>394.39</c:v>
                </c:pt>
                <c:pt idx="691">
                  <c:v>389.61</c:v>
                </c:pt>
                <c:pt idx="692">
                  <c:v>382.32</c:v>
                </c:pt>
                <c:pt idx="693">
                  <c:v>389.83</c:v>
                </c:pt>
                <c:pt idx="694">
                  <c:v>387.83</c:v>
                </c:pt>
                <c:pt idx="695">
                  <c:v>381.08</c:v>
                </c:pt>
                <c:pt idx="696">
                  <c:v>377.38</c:v>
                </c:pt>
                <c:pt idx="697">
                  <c:v>358.45</c:v>
                </c:pt>
                <c:pt idx="698">
                  <c:v>361.73</c:v>
                </c:pt>
                <c:pt idx="699">
                  <c:v>346.99</c:v>
                </c:pt>
                <c:pt idx="700">
                  <c:v>356.47</c:v>
                </c:pt>
                <c:pt idx="701">
                  <c:v>360.93</c:v>
                </c:pt>
                <c:pt idx="702">
                  <c:v>354.77</c:v>
                </c:pt>
                <c:pt idx="703">
                  <c:v>375.55</c:v>
                </c:pt>
                <c:pt idx="704">
                  <c:v>374.99</c:v>
                </c:pt>
                <c:pt idx="705">
                  <c:v>384.93</c:v>
                </c:pt>
                <c:pt idx="706">
                  <c:v>393.19</c:v>
                </c:pt>
                <c:pt idx="707">
                  <c:v>394.47</c:v>
                </c:pt>
                <c:pt idx="708">
                  <c:v>396.48</c:v>
                </c:pt>
                <c:pt idx="709">
                  <c:v>399.46</c:v>
                </c:pt>
                <c:pt idx="710">
                  <c:v>408.39</c:v>
                </c:pt>
                <c:pt idx="711">
                  <c:v>400.83</c:v>
                </c:pt>
                <c:pt idx="712">
                  <c:v>404.35</c:v>
                </c:pt>
                <c:pt idx="713">
                  <c:v>413.57</c:v>
                </c:pt>
                <c:pt idx="714">
                  <c:v>430.38</c:v>
                </c:pt>
                <c:pt idx="715">
                  <c:v>426.1</c:v>
                </c:pt>
                <c:pt idx="716">
                  <c:v>415.42</c:v>
                </c:pt>
                <c:pt idx="717">
                  <c:v>422.57</c:v>
                </c:pt>
                <c:pt idx="718">
                  <c:v>417.86</c:v>
                </c:pt>
                <c:pt idx="719">
                  <c:v>417.35</c:v>
                </c:pt>
                <c:pt idx="720">
                  <c:v>410.04</c:v>
                </c:pt>
                <c:pt idx="721">
                  <c:v>411.9</c:v>
                </c:pt>
                <c:pt idx="722">
                  <c:v>404.98</c:v>
                </c:pt>
                <c:pt idx="723">
                  <c:v>400.05</c:v>
                </c:pt>
                <c:pt idx="724">
                  <c:v>413.42</c:v>
                </c:pt>
                <c:pt idx="725">
                  <c:v>411.12</c:v>
                </c:pt>
                <c:pt idx="726">
                  <c:v>410.24</c:v>
                </c:pt>
                <c:pt idx="727">
                  <c:v>413.27</c:v>
                </c:pt>
                <c:pt idx="728">
                  <c:v>414.81</c:v>
                </c:pt>
                <c:pt idx="729">
                  <c:v>410.3</c:v>
                </c:pt>
                <c:pt idx="730">
                  <c:v>422.5</c:v>
                </c:pt>
                <c:pt idx="731">
                  <c:v>423.15</c:v>
                </c:pt>
                <c:pt idx="732">
                  <c:v>432.06</c:v>
                </c:pt>
                <c:pt idx="733">
                  <c:v>435.12</c:v>
                </c:pt>
                <c:pt idx="734">
                  <c:v>434.55</c:v>
                </c:pt>
                <c:pt idx="735">
                  <c:v>435.83</c:v>
                </c:pt>
                <c:pt idx="736">
                  <c:v>434.75</c:v>
                </c:pt>
                <c:pt idx="737">
                  <c:v>434.62</c:v>
                </c:pt>
                <c:pt idx="738">
                  <c:v>434.38</c:v>
                </c:pt>
                <c:pt idx="739">
                  <c:v>441.68</c:v>
                </c:pt>
                <c:pt idx="740">
                  <c:v>443.69</c:v>
                </c:pt>
                <c:pt idx="741">
                  <c:v>438.2</c:v>
                </c:pt>
                <c:pt idx="742">
                  <c:v>434.21</c:v>
                </c:pt>
                <c:pt idx="743">
                  <c:v>426.36</c:v>
                </c:pt>
                <c:pt idx="744">
                  <c:v>433.37</c:v>
                </c:pt>
                <c:pt idx="745">
                  <c:v>429.6</c:v>
                </c:pt>
                <c:pt idx="746">
                  <c:v>444.82</c:v>
                </c:pt>
                <c:pt idx="747">
                  <c:v>446.38</c:v>
                </c:pt>
                <c:pt idx="748">
                  <c:v>450.63</c:v>
                </c:pt>
                <c:pt idx="749">
                  <c:v>451.19</c:v>
                </c:pt>
                <c:pt idx="750">
                  <c:v>449.87</c:v>
                </c:pt>
                <c:pt idx="751">
                  <c:v>453.82</c:v>
                </c:pt>
                <c:pt idx="752">
                  <c:v>443.33</c:v>
                </c:pt>
                <c:pt idx="753">
                  <c:v>436.29</c:v>
                </c:pt>
                <c:pt idx="754">
                  <c:v>434.14</c:v>
                </c:pt>
                <c:pt idx="755">
                  <c:v>431.03</c:v>
                </c:pt>
                <c:pt idx="756">
                  <c:v>441.75</c:v>
                </c:pt>
                <c:pt idx="757">
                  <c:v>454.0</c:v>
                </c:pt>
                <c:pt idx="758">
                  <c:v>457.86</c:v>
                </c:pt>
                <c:pt idx="759">
                  <c:v>456.0</c:v>
                </c:pt>
                <c:pt idx="760">
                  <c:v>458.7</c:v>
                </c:pt>
                <c:pt idx="761">
                  <c:v>461.24</c:v>
                </c:pt>
                <c:pt idx="762">
                  <c:v>462.21</c:v>
                </c:pt>
                <c:pt idx="763">
                  <c:v>461.15</c:v>
                </c:pt>
                <c:pt idx="764">
                  <c:v>456.88</c:v>
                </c:pt>
                <c:pt idx="765">
                  <c:v>462.22</c:v>
                </c:pt>
                <c:pt idx="766">
                  <c:v>464.57</c:v>
                </c:pt>
                <c:pt idx="767">
                  <c:v>469.33</c:v>
                </c:pt>
                <c:pt idx="768">
                  <c:v>465.62</c:v>
                </c:pt>
                <c:pt idx="769">
                  <c:v>464.31</c:v>
                </c:pt>
                <c:pt idx="770">
                  <c:v>462.35</c:v>
                </c:pt>
                <c:pt idx="771">
                  <c:v>475.72</c:v>
                </c:pt>
                <c:pt idx="772">
                  <c:v>494.21</c:v>
                </c:pt>
                <c:pt idx="773">
                  <c:v>491.5</c:v>
                </c:pt>
                <c:pt idx="774">
                  <c:v>493.79</c:v>
                </c:pt>
                <c:pt idx="775">
                  <c:v>500.22</c:v>
                </c:pt>
                <c:pt idx="776">
                  <c:v>495.51</c:v>
                </c:pt>
                <c:pt idx="777">
                  <c:v>498.25</c:v>
                </c:pt>
                <c:pt idx="778">
                  <c:v>487.54</c:v>
                </c:pt>
                <c:pt idx="779">
                  <c:v>484.27</c:v>
                </c:pt>
                <c:pt idx="780">
                  <c:v>493.02</c:v>
                </c:pt>
                <c:pt idx="781">
                  <c:v>504.83</c:v>
                </c:pt>
                <c:pt idx="782">
                  <c:v>502.32</c:v>
                </c:pt>
                <c:pt idx="783">
                  <c:v>510.65</c:v>
                </c:pt>
                <c:pt idx="784">
                  <c:v>516.6</c:v>
                </c:pt>
                <c:pt idx="785">
                  <c:v>502.12</c:v>
                </c:pt>
                <c:pt idx="786">
                  <c:v>490.21</c:v>
                </c:pt>
                <c:pt idx="787">
                  <c:v>501.83</c:v>
                </c:pt>
                <c:pt idx="788">
                  <c:v>499.77</c:v>
                </c:pt>
                <c:pt idx="789">
                  <c:v>505.76</c:v>
                </c:pt>
                <c:pt idx="790">
                  <c:v>507.84</c:v>
                </c:pt>
                <c:pt idx="791">
                  <c:v>508.45</c:v>
                </c:pt>
                <c:pt idx="792">
                  <c:v>492.73</c:v>
                </c:pt>
                <c:pt idx="793">
                  <c:v>506.92</c:v>
                </c:pt>
                <c:pt idx="794">
                  <c:v>512.23</c:v>
                </c:pt>
                <c:pt idx="795">
                  <c:v>513.28</c:v>
                </c:pt>
                <c:pt idx="796">
                  <c:v>494.58</c:v>
                </c:pt>
                <c:pt idx="797">
                  <c:v>503.79</c:v>
                </c:pt>
                <c:pt idx="798">
                  <c:v>517.76</c:v>
                </c:pt>
                <c:pt idx="799">
                  <c:v>534.2</c:v>
                </c:pt>
                <c:pt idx="800">
                  <c:v>540.29</c:v>
                </c:pt>
                <c:pt idx="801">
                  <c:v>543.8099999999999</c:v>
                </c:pt>
                <c:pt idx="802">
                  <c:v>551.7</c:v>
                </c:pt>
                <c:pt idx="803">
                  <c:v>554.4299999999999</c:v>
                </c:pt>
                <c:pt idx="804">
                  <c:v>569.86</c:v>
                </c:pt>
                <c:pt idx="805">
                  <c:v>572.24</c:v>
                </c:pt>
                <c:pt idx="806">
                  <c:v>578.4400000000001</c:v>
                </c:pt>
                <c:pt idx="807">
                  <c:v>566.55</c:v>
                </c:pt>
                <c:pt idx="808">
                  <c:v>575.9299999999999</c:v>
                </c:pt>
                <c:pt idx="809">
                  <c:v>556.76</c:v>
                </c:pt>
                <c:pt idx="810">
                  <c:v>562.61</c:v>
                </c:pt>
                <c:pt idx="811">
                  <c:v>568.59</c:v>
                </c:pt>
                <c:pt idx="812">
                  <c:v>553.54</c:v>
                </c:pt>
                <c:pt idx="813">
                  <c:v>537.63</c:v>
                </c:pt>
                <c:pt idx="814">
                  <c:v>549.03</c:v>
                </c:pt>
                <c:pt idx="815">
                  <c:v>553.32</c:v>
                </c:pt>
                <c:pt idx="816">
                  <c:v>556.88</c:v>
                </c:pt>
                <c:pt idx="817">
                  <c:v>563.57</c:v>
                </c:pt>
                <c:pt idx="818">
                  <c:v>561.9299999999999</c:v>
                </c:pt>
                <c:pt idx="819">
                  <c:v>566.26</c:v>
                </c:pt>
                <c:pt idx="820">
                  <c:v>555.12</c:v>
                </c:pt>
                <c:pt idx="821">
                  <c:v>534.5</c:v>
                </c:pt>
                <c:pt idx="822">
                  <c:v>505.03</c:v>
                </c:pt>
                <c:pt idx="823">
                  <c:v>505.89</c:v>
                </c:pt>
                <c:pt idx="824">
                  <c:v>524.07</c:v>
                </c:pt>
                <c:pt idx="825">
                  <c:v>533.9400000000001</c:v>
                </c:pt>
                <c:pt idx="826">
                  <c:v>536.0</c:v>
                </c:pt>
                <c:pt idx="827">
                  <c:v>547.26</c:v>
                </c:pt>
                <c:pt idx="828">
                  <c:v>555.27</c:v>
                </c:pt>
                <c:pt idx="829">
                  <c:v>515.97</c:v>
                </c:pt>
                <c:pt idx="830">
                  <c:v>518.09</c:v>
                </c:pt>
                <c:pt idx="831">
                  <c:v>496.1</c:v>
                </c:pt>
                <c:pt idx="832">
                  <c:v>527.04</c:v>
                </c:pt>
                <c:pt idx="833">
                  <c:v>530.77</c:v>
                </c:pt>
                <c:pt idx="834">
                  <c:v>526.41</c:v>
                </c:pt>
                <c:pt idx="835">
                  <c:v>527.67</c:v>
                </c:pt>
                <c:pt idx="836">
                  <c:v>526.57</c:v>
                </c:pt>
                <c:pt idx="837">
                  <c:v>549.57</c:v>
                </c:pt>
                <c:pt idx="838">
                  <c:v>542.37</c:v>
                </c:pt>
                <c:pt idx="839">
                  <c:v>561.8099999999999</c:v>
                </c:pt>
                <c:pt idx="840">
                  <c:v>561.28</c:v>
                </c:pt>
                <c:pt idx="841">
                  <c:v>557.24</c:v>
                </c:pt>
                <c:pt idx="842">
                  <c:v>557.66</c:v>
                </c:pt>
                <c:pt idx="843">
                  <c:v>561.02</c:v>
                </c:pt>
                <c:pt idx="844">
                  <c:v>554.18</c:v>
                </c:pt>
                <c:pt idx="845">
                  <c:v>565.27</c:v>
                </c:pt>
                <c:pt idx="846">
                  <c:v>558.64</c:v>
                </c:pt>
                <c:pt idx="847">
                  <c:v>563.86</c:v>
                </c:pt>
                <c:pt idx="848">
                  <c:v>596.58</c:v>
                </c:pt>
                <c:pt idx="849">
                  <c:v>590.59</c:v>
                </c:pt>
                <c:pt idx="850">
                  <c:v>589.8099999999999</c:v>
                </c:pt>
                <c:pt idx="851">
                  <c:v>578.04</c:v>
                </c:pt>
                <c:pt idx="852">
                  <c:v>586.5599999999999</c:v>
                </c:pt>
                <c:pt idx="853">
                  <c:v>591.12</c:v>
                </c:pt>
                <c:pt idx="854">
                  <c:v>589.57</c:v>
                </c:pt>
                <c:pt idx="855">
                  <c:v>581.86</c:v>
                </c:pt>
                <c:pt idx="856">
                  <c:v>587.34</c:v>
                </c:pt>
                <c:pt idx="857">
                  <c:v>575.36</c:v>
                </c:pt>
                <c:pt idx="858">
                  <c:v>571.64</c:v>
                </c:pt>
                <c:pt idx="859">
                  <c:v>582.46</c:v>
                </c:pt>
                <c:pt idx="860">
                  <c:v>566.45</c:v>
                </c:pt>
                <c:pt idx="861">
                  <c:v>573.23</c:v>
                </c:pt>
                <c:pt idx="862">
                  <c:v>584.53</c:v>
                </c:pt>
                <c:pt idx="863">
                  <c:v>577.5</c:v>
                </c:pt>
                <c:pt idx="864">
                  <c:v>574.48</c:v>
                </c:pt>
                <c:pt idx="865">
                  <c:v>573.17</c:v>
                </c:pt>
                <c:pt idx="866">
                  <c:v>549.86</c:v>
                </c:pt>
                <c:pt idx="867">
                  <c:v>525.22</c:v>
                </c:pt>
                <c:pt idx="868">
                  <c:v>532.04</c:v>
                </c:pt>
                <c:pt idx="869">
                  <c:v>520.3099999999999</c:v>
                </c:pt>
                <c:pt idx="870">
                  <c:v>516.82</c:v>
                </c:pt>
                <c:pt idx="871">
                  <c:v>521.07</c:v>
                </c:pt>
                <c:pt idx="872">
                  <c:v>515.95</c:v>
                </c:pt>
                <c:pt idx="873">
                  <c:v>517.72</c:v>
                </c:pt>
                <c:pt idx="874">
                  <c:v>555.16</c:v>
                </c:pt>
                <c:pt idx="875">
                  <c:v>550.21</c:v>
                </c:pt>
                <c:pt idx="876">
                  <c:v>560.37</c:v>
                </c:pt>
                <c:pt idx="877">
                  <c:v>549.11</c:v>
                </c:pt>
                <c:pt idx="878">
                  <c:v>562.36</c:v>
                </c:pt>
                <c:pt idx="879">
                  <c:v>543.82</c:v>
                </c:pt>
                <c:pt idx="880">
                  <c:v>559.47</c:v>
                </c:pt>
                <c:pt idx="881">
                  <c:v>559.61</c:v>
                </c:pt>
                <c:pt idx="882">
                  <c:v>546.8099999999999</c:v>
                </c:pt>
                <c:pt idx="883">
                  <c:v>528.6</c:v>
                </c:pt>
                <c:pt idx="884">
                  <c:v>523.49</c:v>
                </c:pt>
                <c:pt idx="885">
                  <c:v>536.86</c:v>
                </c:pt>
                <c:pt idx="886">
                  <c:v>538.98</c:v>
                </c:pt>
                <c:pt idx="887">
                  <c:v>496.71</c:v>
                </c:pt>
                <c:pt idx="888">
                  <c:v>471.97</c:v>
                </c:pt>
                <c:pt idx="889">
                  <c:v>488.89</c:v>
                </c:pt>
                <c:pt idx="890">
                  <c:v>500.38</c:v>
                </c:pt>
                <c:pt idx="891">
                  <c:v>503.15</c:v>
                </c:pt>
                <c:pt idx="892">
                  <c:v>466.58</c:v>
                </c:pt>
                <c:pt idx="893">
                  <c:v>492.17</c:v>
                </c:pt>
                <c:pt idx="894">
                  <c:v>507.21</c:v>
                </c:pt>
                <c:pt idx="895">
                  <c:v>528.4</c:v>
                </c:pt>
                <c:pt idx="896">
                  <c:v>526.07</c:v>
                </c:pt>
                <c:pt idx="897">
                  <c:v>530.68</c:v>
                </c:pt>
                <c:pt idx="898">
                  <c:v>526.07</c:v>
                </c:pt>
                <c:pt idx="899">
                  <c:v>508.78</c:v>
                </c:pt>
                <c:pt idx="900">
                  <c:v>505.37</c:v>
                </c:pt>
                <c:pt idx="901">
                  <c:v>523.62</c:v>
                </c:pt>
                <c:pt idx="902">
                  <c:v>533.77</c:v>
                </c:pt>
                <c:pt idx="903">
                  <c:v>545.3</c:v>
                </c:pt>
                <c:pt idx="904">
                  <c:v>534.75</c:v>
                </c:pt>
                <c:pt idx="905">
                  <c:v>535.89</c:v>
                </c:pt>
                <c:pt idx="906">
                  <c:v>542.69</c:v>
                </c:pt>
                <c:pt idx="907">
                  <c:v>555.41</c:v>
                </c:pt>
                <c:pt idx="908">
                  <c:v>544.0</c:v>
                </c:pt>
                <c:pt idx="909">
                  <c:v>540.5</c:v>
                </c:pt>
                <c:pt idx="910">
                  <c:v>529.45</c:v>
                </c:pt>
                <c:pt idx="911">
                  <c:v>531.37</c:v>
                </c:pt>
                <c:pt idx="912">
                  <c:v>550.52</c:v>
                </c:pt>
                <c:pt idx="913">
                  <c:v>548.15</c:v>
                </c:pt>
                <c:pt idx="914">
                  <c:v>558.39</c:v>
                </c:pt>
                <c:pt idx="915">
                  <c:v>560.82</c:v>
                </c:pt>
                <c:pt idx="916">
                  <c:v>545.55</c:v>
                </c:pt>
                <c:pt idx="917">
                  <c:v>545.58</c:v>
                </c:pt>
                <c:pt idx="918">
                  <c:v>552.52</c:v>
                </c:pt>
                <c:pt idx="919">
                  <c:v>544.39</c:v>
                </c:pt>
                <c:pt idx="920">
                  <c:v>549.8</c:v>
                </c:pt>
                <c:pt idx="921">
                  <c:v>553.5599999999999</c:v>
                </c:pt>
                <c:pt idx="922">
                  <c:v>547.8099999999999</c:v>
                </c:pt>
                <c:pt idx="923">
                  <c:v>531.08</c:v>
                </c:pt>
                <c:pt idx="924">
                  <c:v>547.05</c:v>
                </c:pt>
                <c:pt idx="925">
                  <c:v>552.21</c:v>
                </c:pt>
                <c:pt idx="926">
                  <c:v>559.26</c:v>
                </c:pt>
                <c:pt idx="927">
                  <c:v>567.4299999999999</c:v>
                </c:pt>
                <c:pt idx="928">
                  <c:v>572.32</c:v>
                </c:pt>
                <c:pt idx="929">
                  <c:v>573.68</c:v>
                </c:pt>
                <c:pt idx="930">
                  <c:v>557.99</c:v>
                </c:pt>
                <c:pt idx="931">
                  <c:v>572.52</c:v>
                </c:pt>
                <c:pt idx="932">
                  <c:v>578.95</c:v>
                </c:pt>
                <c:pt idx="933">
                  <c:v>589.26</c:v>
                </c:pt>
                <c:pt idx="934">
                  <c:v>589.64</c:v>
                </c:pt>
                <c:pt idx="935">
                  <c:v>617.26</c:v>
                </c:pt>
                <c:pt idx="936">
                  <c:v>615.52</c:v>
                </c:pt>
                <c:pt idx="937">
                  <c:v>614.42</c:v>
                </c:pt>
                <c:pt idx="938">
                  <c:v>617.75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79594800"/>
        <c:axId val="588380176"/>
      </c:lineChart>
      <c:dateAx>
        <c:axId val="479594800"/>
        <c:scaling>
          <c:orientation val="minMax"/>
        </c:scaling>
        <c:delete val="0"/>
        <c:axPos val="b"/>
        <c:numFmt formatCode="dd\.mm\.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588380176"/>
        <c:crosses val="autoZero"/>
        <c:auto val="0"/>
        <c:lblOffset val="100"/>
        <c:baseTimeUnit val="days"/>
        <c:majorUnit val="12.0"/>
        <c:majorTimeUnit val="months"/>
      </c:dateAx>
      <c:valAx>
        <c:axId val="5883801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79594800"/>
        <c:crossesAt val="1.0"/>
        <c:crossBetween val="midCat"/>
      </c:valAx>
      <c:spPr>
        <a:noFill/>
        <a:ln>
          <a:noFill/>
        </a:ln>
        <a:effectLst/>
      </c:spPr>
    </c:plotArea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KPI 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cked"/>
        <c:varyColors val="0"/>
        <c:ser>
          <c:idx val="0"/>
          <c:order val="0"/>
          <c:tx>
            <c:strRef>
              <c:f>'CPI&amp;STAT'!$C$1</c:f>
              <c:strCache>
                <c:ptCount val="1"/>
                <c:pt idx="0">
                  <c:v>NOCPIYOY </c:v>
                </c:pt>
              </c:strCache>
            </c:strRef>
          </c:tx>
          <c:spPr>
            <a:ln w="31750" cap="rnd">
              <a:solidFill>
                <a:schemeClr val="accent1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cat>
            <c:numRef>
              <c:f>'CPI&amp;STAT'!$A$2:$A$217</c:f>
              <c:numCache>
                <c:formatCode>m/d/yy</c:formatCode>
                <c:ptCount val="216"/>
                <c:pt idx="0">
                  <c:v>36190.0</c:v>
                </c:pt>
                <c:pt idx="1">
                  <c:v>36219.0</c:v>
                </c:pt>
                <c:pt idx="2">
                  <c:v>36250.0</c:v>
                </c:pt>
                <c:pt idx="3">
                  <c:v>36280.0</c:v>
                </c:pt>
                <c:pt idx="4">
                  <c:v>36311.0</c:v>
                </c:pt>
                <c:pt idx="5">
                  <c:v>36341.0</c:v>
                </c:pt>
                <c:pt idx="6">
                  <c:v>36372.0</c:v>
                </c:pt>
                <c:pt idx="7">
                  <c:v>36403.0</c:v>
                </c:pt>
                <c:pt idx="8">
                  <c:v>36433.0</c:v>
                </c:pt>
                <c:pt idx="9">
                  <c:v>36464.0</c:v>
                </c:pt>
                <c:pt idx="10">
                  <c:v>36494.0</c:v>
                </c:pt>
                <c:pt idx="11">
                  <c:v>36525.0</c:v>
                </c:pt>
                <c:pt idx="12">
                  <c:v>36556.0</c:v>
                </c:pt>
                <c:pt idx="13">
                  <c:v>36585.0</c:v>
                </c:pt>
                <c:pt idx="14">
                  <c:v>36616.0</c:v>
                </c:pt>
                <c:pt idx="15">
                  <c:v>36646.0</c:v>
                </c:pt>
                <c:pt idx="16">
                  <c:v>36677.0</c:v>
                </c:pt>
                <c:pt idx="17">
                  <c:v>36707.0</c:v>
                </c:pt>
                <c:pt idx="18">
                  <c:v>36738.0</c:v>
                </c:pt>
                <c:pt idx="19">
                  <c:v>36769.0</c:v>
                </c:pt>
                <c:pt idx="20">
                  <c:v>36799.0</c:v>
                </c:pt>
                <c:pt idx="21">
                  <c:v>36830.0</c:v>
                </c:pt>
                <c:pt idx="22">
                  <c:v>36860.0</c:v>
                </c:pt>
                <c:pt idx="23">
                  <c:v>36891.0</c:v>
                </c:pt>
                <c:pt idx="24">
                  <c:v>36922.0</c:v>
                </c:pt>
                <c:pt idx="25">
                  <c:v>36950.0</c:v>
                </c:pt>
                <c:pt idx="26">
                  <c:v>36981.0</c:v>
                </c:pt>
                <c:pt idx="27">
                  <c:v>37011.0</c:v>
                </c:pt>
                <c:pt idx="28">
                  <c:v>37042.0</c:v>
                </c:pt>
                <c:pt idx="29">
                  <c:v>37072.0</c:v>
                </c:pt>
                <c:pt idx="30">
                  <c:v>37103.0</c:v>
                </c:pt>
                <c:pt idx="31">
                  <c:v>37134.0</c:v>
                </c:pt>
                <c:pt idx="32">
                  <c:v>37164.0</c:v>
                </c:pt>
                <c:pt idx="33">
                  <c:v>37195.0</c:v>
                </c:pt>
                <c:pt idx="34">
                  <c:v>37225.0</c:v>
                </c:pt>
                <c:pt idx="35">
                  <c:v>37256.0</c:v>
                </c:pt>
                <c:pt idx="36">
                  <c:v>37287.0</c:v>
                </c:pt>
                <c:pt idx="37">
                  <c:v>37315.0</c:v>
                </c:pt>
                <c:pt idx="38">
                  <c:v>37346.0</c:v>
                </c:pt>
                <c:pt idx="39">
                  <c:v>37376.0</c:v>
                </c:pt>
                <c:pt idx="40">
                  <c:v>37407.0</c:v>
                </c:pt>
                <c:pt idx="41">
                  <c:v>37437.0</c:v>
                </c:pt>
                <c:pt idx="42">
                  <c:v>37468.0</c:v>
                </c:pt>
                <c:pt idx="43">
                  <c:v>37499.0</c:v>
                </c:pt>
                <c:pt idx="44">
                  <c:v>37529.0</c:v>
                </c:pt>
                <c:pt idx="45">
                  <c:v>37560.0</c:v>
                </c:pt>
                <c:pt idx="46">
                  <c:v>37590.0</c:v>
                </c:pt>
                <c:pt idx="47">
                  <c:v>37621.0</c:v>
                </c:pt>
                <c:pt idx="48">
                  <c:v>37652.0</c:v>
                </c:pt>
                <c:pt idx="49">
                  <c:v>37680.0</c:v>
                </c:pt>
                <c:pt idx="50">
                  <c:v>37711.0</c:v>
                </c:pt>
                <c:pt idx="51">
                  <c:v>37741.0</c:v>
                </c:pt>
                <c:pt idx="52">
                  <c:v>37772.0</c:v>
                </c:pt>
                <c:pt idx="53">
                  <c:v>37802.0</c:v>
                </c:pt>
                <c:pt idx="54">
                  <c:v>37833.0</c:v>
                </c:pt>
                <c:pt idx="55">
                  <c:v>37864.0</c:v>
                </c:pt>
                <c:pt idx="56">
                  <c:v>37894.0</c:v>
                </c:pt>
                <c:pt idx="57">
                  <c:v>37925.0</c:v>
                </c:pt>
                <c:pt idx="58">
                  <c:v>37955.0</c:v>
                </c:pt>
                <c:pt idx="59">
                  <c:v>37986.0</c:v>
                </c:pt>
                <c:pt idx="60">
                  <c:v>38017.0</c:v>
                </c:pt>
                <c:pt idx="61">
                  <c:v>38046.0</c:v>
                </c:pt>
                <c:pt idx="62">
                  <c:v>38077.0</c:v>
                </c:pt>
                <c:pt idx="63">
                  <c:v>38107.0</c:v>
                </c:pt>
                <c:pt idx="64">
                  <c:v>38138.0</c:v>
                </c:pt>
                <c:pt idx="65">
                  <c:v>38168.0</c:v>
                </c:pt>
                <c:pt idx="66">
                  <c:v>38199.0</c:v>
                </c:pt>
                <c:pt idx="67">
                  <c:v>38230.0</c:v>
                </c:pt>
                <c:pt idx="68">
                  <c:v>38260.0</c:v>
                </c:pt>
                <c:pt idx="69">
                  <c:v>38291.0</c:v>
                </c:pt>
                <c:pt idx="70">
                  <c:v>38321.0</c:v>
                </c:pt>
                <c:pt idx="71">
                  <c:v>38352.0</c:v>
                </c:pt>
                <c:pt idx="72">
                  <c:v>38383.0</c:v>
                </c:pt>
                <c:pt idx="73">
                  <c:v>38411.0</c:v>
                </c:pt>
                <c:pt idx="74">
                  <c:v>38442.0</c:v>
                </c:pt>
                <c:pt idx="75">
                  <c:v>38472.0</c:v>
                </c:pt>
                <c:pt idx="76">
                  <c:v>38503.0</c:v>
                </c:pt>
                <c:pt idx="77">
                  <c:v>38533.0</c:v>
                </c:pt>
                <c:pt idx="78">
                  <c:v>38564.0</c:v>
                </c:pt>
                <c:pt idx="79">
                  <c:v>38595.0</c:v>
                </c:pt>
                <c:pt idx="80">
                  <c:v>38625.0</c:v>
                </c:pt>
                <c:pt idx="81">
                  <c:v>38656.0</c:v>
                </c:pt>
                <c:pt idx="82">
                  <c:v>38686.0</c:v>
                </c:pt>
                <c:pt idx="83">
                  <c:v>38717.0</c:v>
                </c:pt>
                <c:pt idx="84">
                  <c:v>38748.0</c:v>
                </c:pt>
                <c:pt idx="85">
                  <c:v>38776.0</c:v>
                </c:pt>
                <c:pt idx="86">
                  <c:v>38807.0</c:v>
                </c:pt>
                <c:pt idx="87">
                  <c:v>38837.0</c:v>
                </c:pt>
                <c:pt idx="88">
                  <c:v>38868.0</c:v>
                </c:pt>
                <c:pt idx="89">
                  <c:v>38898.0</c:v>
                </c:pt>
                <c:pt idx="90">
                  <c:v>38929.0</c:v>
                </c:pt>
                <c:pt idx="91">
                  <c:v>38960.0</c:v>
                </c:pt>
                <c:pt idx="92">
                  <c:v>38990.0</c:v>
                </c:pt>
                <c:pt idx="93">
                  <c:v>39021.0</c:v>
                </c:pt>
                <c:pt idx="94">
                  <c:v>39051.0</c:v>
                </c:pt>
                <c:pt idx="95">
                  <c:v>39082.0</c:v>
                </c:pt>
                <c:pt idx="96">
                  <c:v>39113.0</c:v>
                </c:pt>
                <c:pt idx="97">
                  <c:v>39141.0</c:v>
                </c:pt>
                <c:pt idx="98">
                  <c:v>39172.0</c:v>
                </c:pt>
                <c:pt idx="99">
                  <c:v>39202.0</c:v>
                </c:pt>
                <c:pt idx="100">
                  <c:v>39233.0</c:v>
                </c:pt>
                <c:pt idx="101">
                  <c:v>39263.0</c:v>
                </c:pt>
                <c:pt idx="102">
                  <c:v>39294.0</c:v>
                </c:pt>
                <c:pt idx="103">
                  <c:v>39325.0</c:v>
                </c:pt>
                <c:pt idx="104">
                  <c:v>39355.0</c:v>
                </c:pt>
                <c:pt idx="105">
                  <c:v>39386.0</c:v>
                </c:pt>
                <c:pt idx="106">
                  <c:v>39416.0</c:v>
                </c:pt>
                <c:pt idx="107">
                  <c:v>39447.0</c:v>
                </c:pt>
                <c:pt idx="108">
                  <c:v>39478.0</c:v>
                </c:pt>
                <c:pt idx="109">
                  <c:v>39507.0</c:v>
                </c:pt>
                <c:pt idx="110">
                  <c:v>39538.0</c:v>
                </c:pt>
                <c:pt idx="111">
                  <c:v>39568.0</c:v>
                </c:pt>
                <c:pt idx="112">
                  <c:v>39599.0</c:v>
                </c:pt>
                <c:pt idx="113">
                  <c:v>39629.0</c:v>
                </c:pt>
                <c:pt idx="114">
                  <c:v>39660.0</c:v>
                </c:pt>
                <c:pt idx="115">
                  <c:v>39691.0</c:v>
                </c:pt>
                <c:pt idx="116">
                  <c:v>39721.0</c:v>
                </c:pt>
                <c:pt idx="117">
                  <c:v>39752.0</c:v>
                </c:pt>
                <c:pt idx="118">
                  <c:v>39782.0</c:v>
                </c:pt>
                <c:pt idx="119">
                  <c:v>39813.0</c:v>
                </c:pt>
                <c:pt idx="120">
                  <c:v>39844.0</c:v>
                </c:pt>
                <c:pt idx="121">
                  <c:v>39872.0</c:v>
                </c:pt>
                <c:pt idx="122">
                  <c:v>39903.0</c:v>
                </c:pt>
                <c:pt idx="123">
                  <c:v>39933.0</c:v>
                </c:pt>
                <c:pt idx="124">
                  <c:v>39964.0</c:v>
                </c:pt>
                <c:pt idx="125">
                  <c:v>39994.0</c:v>
                </c:pt>
                <c:pt idx="126">
                  <c:v>40025.0</c:v>
                </c:pt>
                <c:pt idx="127">
                  <c:v>40056.0</c:v>
                </c:pt>
                <c:pt idx="128">
                  <c:v>40086.0</c:v>
                </c:pt>
                <c:pt idx="129">
                  <c:v>40117.0</c:v>
                </c:pt>
                <c:pt idx="130">
                  <c:v>40147.0</c:v>
                </c:pt>
                <c:pt idx="131">
                  <c:v>40178.0</c:v>
                </c:pt>
                <c:pt idx="132">
                  <c:v>40209.0</c:v>
                </c:pt>
                <c:pt idx="133">
                  <c:v>40237.0</c:v>
                </c:pt>
                <c:pt idx="134">
                  <c:v>40268.0</c:v>
                </c:pt>
                <c:pt idx="135">
                  <c:v>40298.0</c:v>
                </c:pt>
                <c:pt idx="136">
                  <c:v>40329.0</c:v>
                </c:pt>
                <c:pt idx="137">
                  <c:v>40359.0</c:v>
                </c:pt>
                <c:pt idx="138">
                  <c:v>40390.0</c:v>
                </c:pt>
                <c:pt idx="139">
                  <c:v>40421.0</c:v>
                </c:pt>
                <c:pt idx="140">
                  <c:v>40451.0</c:v>
                </c:pt>
                <c:pt idx="141">
                  <c:v>40482.0</c:v>
                </c:pt>
                <c:pt idx="142">
                  <c:v>40512.0</c:v>
                </c:pt>
                <c:pt idx="143">
                  <c:v>40543.0</c:v>
                </c:pt>
                <c:pt idx="144">
                  <c:v>40574.0</c:v>
                </c:pt>
                <c:pt idx="145">
                  <c:v>40602.0</c:v>
                </c:pt>
                <c:pt idx="146">
                  <c:v>40633.0</c:v>
                </c:pt>
                <c:pt idx="147">
                  <c:v>40663.0</c:v>
                </c:pt>
                <c:pt idx="148">
                  <c:v>40694.0</c:v>
                </c:pt>
                <c:pt idx="149">
                  <c:v>40724.0</c:v>
                </c:pt>
                <c:pt idx="150">
                  <c:v>40755.0</c:v>
                </c:pt>
                <c:pt idx="151">
                  <c:v>40786.0</c:v>
                </c:pt>
                <c:pt idx="152">
                  <c:v>40816.0</c:v>
                </c:pt>
                <c:pt idx="153">
                  <c:v>40847.0</c:v>
                </c:pt>
                <c:pt idx="154">
                  <c:v>40877.0</c:v>
                </c:pt>
                <c:pt idx="155">
                  <c:v>40908.0</c:v>
                </c:pt>
                <c:pt idx="156">
                  <c:v>40939.0</c:v>
                </c:pt>
                <c:pt idx="157">
                  <c:v>40968.0</c:v>
                </c:pt>
                <c:pt idx="158">
                  <c:v>40999.0</c:v>
                </c:pt>
                <c:pt idx="159">
                  <c:v>41029.0</c:v>
                </c:pt>
                <c:pt idx="160">
                  <c:v>41060.0</c:v>
                </c:pt>
                <c:pt idx="161">
                  <c:v>41090.0</c:v>
                </c:pt>
                <c:pt idx="162">
                  <c:v>41121.0</c:v>
                </c:pt>
                <c:pt idx="163">
                  <c:v>41152.0</c:v>
                </c:pt>
                <c:pt idx="164">
                  <c:v>41182.0</c:v>
                </c:pt>
                <c:pt idx="165">
                  <c:v>41213.0</c:v>
                </c:pt>
                <c:pt idx="166">
                  <c:v>41243.0</c:v>
                </c:pt>
                <c:pt idx="167">
                  <c:v>41274.0</c:v>
                </c:pt>
                <c:pt idx="168">
                  <c:v>41305.0</c:v>
                </c:pt>
                <c:pt idx="169">
                  <c:v>41333.0</c:v>
                </c:pt>
                <c:pt idx="170">
                  <c:v>41364.0</c:v>
                </c:pt>
                <c:pt idx="171">
                  <c:v>41394.0</c:v>
                </c:pt>
                <c:pt idx="172">
                  <c:v>41425.0</c:v>
                </c:pt>
                <c:pt idx="173">
                  <c:v>41455.0</c:v>
                </c:pt>
                <c:pt idx="174">
                  <c:v>41486.0</c:v>
                </c:pt>
                <c:pt idx="175">
                  <c:v>41517.0</c:v>
                </c:pt>
                <c:pt idx="176">
                  <c:v>41547.0</c:v>
                </c:pt>
                <c:pt idx="177">
                  <c:v>41578.0</c:v>
                </c:pt>
                <c:pt idx="178">
                  <c:v>41608.0</c:v>
                </c:pt>
                <c:pt idx="179">
                  <c:v>41639.0</c:v>
                </c:pt>
                <c:pt idx="180">
                  <c:v>41670.0</c:v>
                </c:pt>
                <c:pt idx="181">
                  <c:v>41698.0</c:v>
                </c:pt>
                <c:pt idx="182">
                  <c:v>41729.0</c:v>
                </c:pt>
                <c:pt idx="183">
                  <c:v>41759.0</c:v>
                </c:pt>
                <c:pt idx="184">
                  <c:v>41790.0</c:v>
                </c:pt>
                <c:pt idx="185">
                  <c:v>41820.0</c:v>
                </c:pt>
                <c:pt idx="186">
                  <c:v>41851.0</c:v>
                </c:pt>
                <c:pt idx="187">
                  <c:v>41882.0</c:v>
                </c:pt>
                <c:pt idx="188">
                  <c:v>41912.0</c:v>
                </c:pt>
                <c:pt idx="189">
                  <c:v>41943.0</c:v>
                </c:pt>
                <c:pt idx="190">
                  <c:v>41973.0</c:v>
                </c:pt>
                <c:pt idx="191">
                  <c:v>42004.0</c:v>
                </c:pt>
                <c:pt idx="192">
                  <c:v>42035.0</c:v>
                </c:pt>
                <c:pt idx="193">
                  <c:v>42063.0</c:v>
                </c:pt>
                <c:pt idx="194">
                  <c:v>42094.0</c:v>
                </c:pt>
                <c:pt idx="195">
                  <c:v>42124.0</c:v>
                </c:pt>
                <c:pt idx="196">
                  <c:v>42155.0</c:v>
                </c:pt>
                <c:pt idx="197">
                  <c:v>42185.0</c:v>
                </c:pt>
                <c:pt idx="198">
                  <c:v>42216.0</c:v>
                </c:pt>
                <c:pt idx="199">
                  <c:v>42247.0</c:v>
                </c:pt>
                <c:pt idx="200">
                  <c:v>42277.0</c:v>
                </c:pt>
                <c:pt idx="201">
                  <c:v>42308.0</c:v>
                </c:pt>
                <c:pt idx="202">
                  <c:v>42338.0</c:v>
                </c:pt>
                <c:pt idx="203">
                  <c:v>42369.0</c:v>
                </c:pt>
                <c:pt idx="204">
                  <c:v>42400.0</c:v>
                </c:pt>
                <c:pt idx="205">
                  <c:v>42429.0</c:v>
                </c:pt>
                <c:pt idx="206">
                  <c:v>42460.0</c:v>
                </c:pt>
                <c:pt idx="207">
                  <c:v>42490.0</c:v>
                </c:pt>
                <c:pt idx="208">
                  <c:v>42521.0</c:v>
                </c:pt>
                <c:pt idx="209">
                  <c:v>42551.0</c:v>
                </c:pt>
                <c:pt idx="210">
                  <c:v>42582.0</c:v>
                </c:pt>
                <c:pt idx="211">
                  <c:v>42613.0</c:v>
                </c:pt>
                <c:pt idx="212">
                  <c:v>42643.0</c:v>
                </c:pt>
                <c:pt idx="213">
                  <c:v>42674.0</c:v>
                </c:pt>
                <c:pt idx="214">
                  <c:v>42704.0</c:v>
                </c:pt>
                <c:pt idx="215">
                  <c:v>42735.0</c:v>
                </c:pt>
              </c:numCache>
            </c:numRef>
          </c:cat>
          <c:val>
            <c:numRef>
              <c:f>'CPI&amp;STAT'!$C$2:$C$217</c:f>
              <c:numCache>
                <c:formatCode>0.00</c:formatCode>
                <c:ptCount val="216"/>
                <c:pt idx="0">
                  <c:v>2.4</c:v>
                </c:pt>
                <c:pt idx="1">
                  <c:v>2.1</c:v>
                </c:pt>
                <c:pt idx="2">
                  <c:v>2.2</c:v>
                </c:pt>
                <c:pt idx="3">
                  <c:v>2.5</c:v>
                </c:pt>
                <c:pt idx="4">
                  <c:v>2.5</c:v>
                </c:pt>
                <c:pt idx="5">
                  <c:v>2.4</c:v>
                </c:pt>
                <c:pt idx="6">
                  <c:v>2.1</c:v>
                </c:pt>
                <c:pt idx="7">
                  <c:v>2.0</c:v>
                </c:pt>
                <c:pt idx="8">
                  <c:v>2.1</c:v>
                </c:pt>
                <c:pt idx="9">
                  <c:v>2.5</c:v>
                </c:pt>
                <c:pt idx="10">
                  <c:v>2.8</c:v>
                </c:pt>
                <c:pt idx="11">
                  <c:v>2.8</c:v>
                </c:pt>
                <c:pt idx="12">
                  <c:v>2.9</c:v>
                </c:pt>
                <c:pt idx="13">
                  <c:v>3.2</c:v>
                </c:pt>
                <c:pt idx="14">
                  <c:v>2.6</c:v>
                </c:pt>
                <c:pt idx="15">
                  <c:v>2.6</c:v>
                </c:pt>
                <c:pt idx="16">
                  <c:v>2.9</c:v>
                </c:pt>
                <c:pt idx="17">
                  <c:v>3.3</c:v>
                </c:pt>
                <c:pt idx="18">
                  <c:v>3.2</c:v>
                </c:pt>
                <c:pt idx="19">
                  <c:v>3.6</c:v>
                </c:pt>
                <c:pt idx="20">
                  <c:v>3.5</c:v>
                </c:pt>
                <c:pt idx="21">
                  <c:v>3.1</c:v>
                </c:pt>
                <c:pt idx="22">
                  <c:v>3.2</c:v>
                </c:pt>
                <c:pt idx="23">
                  <c:v>3.0</c:v>
                </c:pt>
                <c:pt idx="24">
                  <c:v>3.2</c:v>
                </c:pt>
                <c:pt idx="25">
                  <c:v>3.6</c:v>
                </c:pt>
                <c:pt idx="26">
                  <c:v>3.7</c:v>
                </c:pt>
                <c:pt idx="27">
                  <c:v>3.9</c:v>
                </c:pt>
                <c:pt idx="28">
                  <c:v>4.3</c:v>
                </c:pt>
                <c:pt idx="29">
                  <c:v>3.7</c:v>
                </c:pt>
                <c:pt idx="30">
                  <c:v>2.8</c:v>
                </c:pt>
                <c:pt idx="31">
                  <c:v>2.7</c:v>
                </c:pt>
                <c:pt idx="32">
                  <c:v>2.2</c:v>
                </c:pt>
                <c:pt idx="33">
                  <c:v>2.2</c:v>
                </c:pt>
                <c:pt idx="34">
                  <c:v>1.7</c:v>
                </c:pt>
                <c:pt idx="35">
                  <c:v>2.1</c:v>
                </c:pt>
                <c:pt idx="36">
                  <c:v>1.4</c:v>
                </c:pt>
                <c:pt idx="37">
                  <c:v>0.8</c:v>
                </c:pt>
                <c:pt idx="38">
                  <c:v>0.9</c:v>
                </c:pt>
                <c:pt idx="39">
                  <c:v>0.6</c:v>
                </c:pt>
                <c:pt idx="40">
                  <c:v>0.4</c:v>
                </c:pt>
                <c:pt idx="41">
                  <c:v>0.4</c:v>
                </c:pt>
                <c:pt idx="42">
                  <c:v>1.6</c:v>
                </c:pt>
                <c:pt idx="43">
                  <c:v>1.3</c:v>
                </c:pt>
                <c:pt idx="44">
                  <c:v>1.4</c:v>
                </c:pt>
                <c:pt idx="45">
                  <c:v>1.8</c:v>
                </c:pt>
                <c:pt idx="46">
                  <c:v>2.2</c:v>
                </c:pt>
                <c:pt idx="47">
                  <c:v>2.7</c:v>
                </c:pt>
                <c:pt idx="48">
                  <c:v>5.0</c:v>
                </c:pt>
                <c:pt idx="49">
                  <c:v>5.0</c:v>
                </c:pt>
                <c:pt idx="50">
                  <c:v>3.8</c:v>
                </c:pt>
                <c:pt idx="51">
                  <c:v>2.9</c:v>
                </c:pt>
                <c:pt idx="52">
                  <c:v>2.0</c:v>
                </c:pt>
                <c:pt idx="53">
                  <c:v>1.8</c:v>
                </c:pt>
                <c:pt idx="54">
                  <c:v>1.5</c:v>
                </c:pt>
                <c:pt idx="55">
                  <c:v>2.2</c:v>
                </c:pt>
                <c:pt idx="56">
                  <c:v>2.0</c:v>
                </c:pt>
                <c:pt idx="57">
                  <c:v>1.6</c:v>
                </c:pt>
                <c:pt idx="58">
                  <c:v>1.4</c:v>
                </c:pt>
                <c:pt idx="59">
                  <c:v>0.6</c:v>
                </c:pt>
                <c:pt idx="60">
                  <c:v>-1.8</c:v>
                </c:pt>
                <c:pt idx="61">
                  <c:v>-1.8</c:v>
                </c:pt>
                <c:pt idx="62">
                  <c:v>-0.6</c:v>
                </c:pt>
                <c:pt idx="63">
                  <c:v>0.2</c:v>
                </c:pt>
                <c:pt idx="64">
                  <c:v>1.0</c:v>
                </c:pt>
                <c:pt idx="65">
                  <c:v>1.2</c:v>
                </c:pt>
                <c:pt idx="66">
                  <c:v>1.5</c:v>
                </c:pt>
                <c:pt idx="67">
                  <c:v>1.0</c:v>
                </c:pt>
                <c:pt idx="68">
                  <c:v>1.1</c:v>
                </c:pt>
                <c:pt idx="69">
                  <c:v>1.4</c:v>
                </c:pt>
                <c:pt idx="70">
                  <c:v>1.2</c:v>
                </c:pt>
                <c:pt idx="71">
                  <c:v>1.1</c:v>
                </c:pt>
                <c:pt idx="72">
                  <c:v>1.0</c:v>
                </c:pt>
                <c:pt idx="73">
                  <c:v>1.0</c:v>
                </c:pt>
                <c:pt idx="74">
                  <c:v>1.0</c:v>
                </c:pt>
                <c:pt idx="75">
                  <c:v>1.4</c:v>
                </c:pt>
                <c:pt idx="76">
                  <c:v>1.6</c:v>
                </c:pt>
                <c:pt idx="77">
                  <c:v>1.6</c:v>
                </c:pt>
                <c:pt idx="78">
                  <c:v>1.5</c:v>
                </c:pt>
                <c:pt idx="79">
                  <c:v>1.9</c:v>
                </c:pt>
                <c:pt idx="80">
                  <c:v>2.0</c:v>
                </c:pt>
                <c:pt idx="81">
                  <c:v>1.8</c:v>
                </c:pt>
                <c:pt idx="82">
                  <c:v>1.8</c:v>
                </c:pt>
                <c:pt idx="83">
                  <c:v>1.8</c:v>
                </c:pt>
                <c:pt idx="84">
                  <c:v>1.8</c:v>
                </c:pt>
                <c:pt idx="85">
                  <c:v>2.6</c:v>
                </c:pt>
                <c:pt idx="86">
                  <c:v>2.3</c:v>
                </c:pt>
                <c:pt idx="87">
                  <c:v>2.7</c:v>
                </c:pt>
                <c:pt idx="88">
                  <c:v>2.3</c:v>
                </c:pt>
                <c:pt idx="89">
                  <c:v>2.2</c:v>
                </c:pt>
                <c:pt idx="90">
                  <c:v>2.1</c:v>
                </c:pt>
                <c:pt idx="91">
                  <c:v>1.9</c:v>
                </c:pt>
                <c:pt idx="92">
                  <c:v>2.7</c:v>
                </c:pt>
                <c:pt idx="93">
                  <c:v>2.7</c:v>
                </c:pt>
                <c:pt idx="94">
                  <c:v>2.5</c:v>
                </c:pt>
                <c:pt idx="95">
                  <c:v>2.2</c:v>
                </c:pt>
                <c:pt idx="96">
                  <c:v>1.2</c:v>
                </c:pt>
                <c:pt idx="97">
                  <c:v>0.7</c:v>
                </c:pt>
                <c:pt idx="98">
                  <c:v>1.1</c:v>
                </c:pt>
                <c:pt idx="99">
                  <c:v>0.2</c:v>
                </c:pt>
                <c:pt idx="100">
                  <c:v>0.4</c:v>
                </c:pt>
                <c:pt idx="101">
                  <c:v>0.4</c:v>
                </c:pt>
                <c:pt idx="102">
                  <c:v>0.5</c:v>
                </c:pt>
                <c:pt idx="103">
                  <c:v>0.4</c:v>
                </c:pt>
                <c:pt idx="104">
                  <c:v>-0.4</c:v>
                </c:pt>
                <c:pt idx="105">
                  <c:v>-0.2</c:v>
                </c:pt>
                <c:pt idx="106">
                  <c:v>1.5</c:v>
                </c:pt>
                <c:pt idx="107">
                  <c:v>2.8</c:v>
                </c:pt>
                <c:pt idx="108">
                  <c:v>3.6</c:v>
                </c:pt>
                <c:pt idx="109">
                  <c:v>3.8</c:v>
                </c:pt>
                <c:pt idx="110">
                  <c:v>3.2</c:v>
                </c:pt>
                <c:pt idx="111">
                  <c:v>3.2</c:v>
                </c:pt>
                <c:pt idx="112">
                  <c:v>3.1</c:v>
                </c:pt>
                <c:pt idx="113">
                  <c:v>3.4</c:v>
                </c:pt>
                <c:pt idx="114">
                  <c:v>4.3</c:v>
                </c:pt>
                <c:pt idx="115">
                  <c:v>4.5</c:v>
                </c:pt>
                <c:pt idx="116">
                  <c:v>5.3</c:v>
                </c:pt>
                <c:pt idx="117">
                  <c:v>5.4</c:v>
                </c:pt>
                <c:pt idx="118">
                  <c:v>3.1</c:v>
                </c:pt>
                <c:pt idx="119">
                  <c:v>2.2</c:v>
                </c:pt>
                <c:pt idx="120">
                  <c:v>2.3</c:v>
                </c:pt>
                <c:pt idx="121">
                  <c:v>2.5</c:v>
                </c:pt>
                <c:pt idx="122">
                  <c:v>2.5</c:v>
                </c:pt>
                <c:pt idx="123">
                  <c:v>2.9</c:v>
                </c:pt>
                <c:pt idx="124">
                  <c:v>3.1</c:v>
                </c:pt>
                <c:pt idx="125">
                  <c:v>3.4</c:v>
                </c:pt>
                <c:pt idx="126">
                  <c:v>2.3</c:v>
                </c:pt>
                <c:pt idx="127">
                  <c:v>1.9</c:v>
                </c:pt>
                <c:pt idx="128">
                  <c:v>1.2</c:v>
                </c:pt>
                <c:pt idx="129">
                  <c:v>0.7</c:v>
                </c:pt>
                <c:pt idx="130">
                  <c:v>1.6</c:v>
                </c:pt>
                <c:pt idx="131">
                  <c:v>2.0</c:v>
                </c:pt>
                <c:pt idx="132">
                  <c:v>2.5</c:v>
                </c:pt>
                <c:pt idx="133">
                  <c:v>2.9</c:v>
                </c:pt>
                <c:pt idx="134">
                  <c:v>3.5</c:v>
                </c:pt>
                <c:pt idx="135">
                  <c:v>3.3</c:v>
                </c:pt>
                <c:pt idx="136">
                  <c:v>2.6</c:v>
                </c:pt>
                <c:pt idx="137">
                  <c:v>1.9</c:v>
                </c:pt>
                <c:pt idx="138">
                  <c:v>1.9</c:v>
                </c:pt>
                <c:pt idx="139">
                  <c:v>1.9</c:v>
                </c:pt>
                <c:pt idx="140">
                  <c:v>1.8</c:v>
                </c:pt>
                <c:pt idx="141">
                  <c:v>2.1</c:v>
                </c:pt>
                <c:pt idx="142">
                  <c:v>2.0</c:v>
                </c:pt>
                <c:pt idx="143">
                  <c:v>2.8</c:v>
                </c:pt>
                <c:pt idx="144">
                  <c:v>2.0</c:v>
                </c:pt>
                <c:pt idx="145">
                  <c:v>1.2</c:v>
                </c:pt>
                <c:pt idx="146">
                  <c:v>1.0</c:v>
                </c:pt>
                <c:pt idx="147">
                  <c:v>1.3</c:v>
                </c:pt>
                <c:pt idx="148">
                  <c:v>1.6</c:v>
                </c:pt>
                <c:pt idx="149">
                  <c:v>1.4</c:v>
                </c:pt>
                <c:pt idx="150">
                  <c:v>1.6</c:v>
                </c:pt>
                <c:pt idx="151">
                  <c:v>1.3</c:v>
                </c:pt>
                <c:pt idx="152">
                  <c:v>1.5</c:v>
                </c:pt>
                <c:pt idx="153">
                  <c:v>1.3</c:v>
                </c:pt>
                <c:pt idx="154">
                  <c:v>1.1</c:v>
                </c:pt>
                <c:pt idx="155">
                  <c:v>0.1</c:v>
                </c:pt>
                <c:pt idx="156">
                  <c:v>0.5</c:v>
                </c:pt>
                <c:pt idx="157">
                  <c:v>1.2</c:v>
                </c:pt>
                <c:pt idx="158">
                  <c:v>0.7</c:v>
                </c:pt>
                <c:pt idx="159">
                  <c:v>0.3</c:v>
                </c:pt>
                <c:pt idx="160">
                  <c:v>0.5</c:v>
                </c:pt>
                <c:pt idx="161">
                  <c:v>0.3</c:v>
                </c:pt>
                <c:pt idx="162">
                  <c:v>0.2</c:v>
                </c:pt>
                <c:pt idx="163">
                  <c:v>0.3</c:v>
                </c:pt>
                <c:pt idx="164">
                  <c:v>0.5</c:v>
                </c:pt>
                <c:pt idx="165">
                  <c:v>1.1</c:v>
                </c:pt>
                <c:pt idx="166">
                  <c:v>1.2</c:v>
                </c:pt>
                <c:pt idx="167">
                  <c:v>1.4</c:v>
                </c:pt>
                <c:pt idx="168">
                  <c:v>1.4</c:v>
                </c:pt>
                <c:pt idx="169">
                  <c:v>1.0</c:v>
                </c:pt>
                <c:pt idx="170">
                  <c:v>1.4</c:v>
                </c:pt>
                <c:pt idx="171">
                  <c:v>1.8</c:v>
                </c:pt>
                <c:pt idx="172">
                  <c:v>1.9</c:v>
                </c:pt>
                <c:pt idx="173">
                  <c:v>2.1</c:v>
                </c:pt>
                <c:pt idx="174">
                  <c:v>3.0</c:v>
                </c:pt>
                <c:pt idx="175">
                  <c:v>3.3</c:v>
                </c:pt>
                <c:pt idx="176">
                  <c:v>2.7</c:v>
                </c:pt>
                <c:pt idx="177">
                  <c:v>2.4</c:v>
                </c:pt>
                <c:pt idx="178">
                  <c:v>2.4</c:v>
                </c:pt>
                <c:pt idx="179">
                  <c:v>2.0</c:v>
                </c:pt>
                <c:pt idx="180">
                  <c:v>2.2</c:v>
                </c:pt>
                <c:pt idx="181">
                  <c:v>2.1</c:v>
                </c:pt>
                <c:pt idx="182">
                  <c:v>2.0</c:v>
                </c:pt>
                <c:pt idx="183">
                  <c:v>1.9</c:v>
                </c:pt>
                <c:pt idx="184">
                  <c:v>1.9</c:v>
                </c:pt>
                <c:pt idx="185">
                  <c:v>1.9</c:v>
                </c:pt>
                <c:pt idx="186">
                  <c:v>2.3</c:v>
                </c:pt>
                <c:pt idx="187">
                  <c:v>2.0</c:v>
                </c:pt>
                <c:pt idx="188">
                  <c:v>2.2</c:v>
                </c:pt>
                <c:pt idx="189">
                  <c:v>2.1</c:v>
                </c:pt>
                <c:pt idx="190">
                  <c:v>2.0</c:v>
                </c:pt>
                <c:pt idx="191">
                  <c:v>2.1</c:v>
                </c:pt>
                <c:pt idx="192">
                  <c:v>2.1</c:v>
                </c:pt>
                <c:pt idx="193">
                  <c:v>1.9</c:v>
                </c:pt>
                <c:pt idx="194">
                  <c:v>2.0</c:v>
                </c:pt>
                <c:pt idx="195">
                  <c:v>1.9</c:v>
                </c:pt>
                <c:pt idx="196">
                  <c:v>2.0</c:v>
                </c:pt>
                <c:pt idx="197">
                  <c:v>2.7</c:v>
                </c:pt>
                <c:pt idx="198">
                  <c:v>1.8</c:v>
                </c:pt>
                <c:pt idx="199">
                  <c:v>2.0</c:v>
                </c:pt>
                <c:pt idx="200">
                  <c:v>2.1</c:v>
                </c:pt>
                <c:pt idx="201">
                  <c:v>2.4</c:v>
                </c:pt>
                <c:pt idx="202">
                  <c:v>2.7</c:v>
                </c:pt>
                <c:pt idx="203">
                  <c:v>2.3</c:v>
                </c:pt>
                <c:pt idx="204">
                  <c:v>2.9</c:v>
                </c:pt>
                <c:pt idx="205">
                  <c:v>3.2</c:v>
                </c:pt>
                <c:pt idx="206">
                  <c:v>3.3</c:v>
                </c:pt>
                <c:pt idx="207">
                  <c:v>3.3</c:v>
                </c:pt>
                <c:pt idx="208">
                  <c:v>3.4</c:v>
                </c:pt>
                <c:pt idx="209">
                  <c:v>3.7</c:v>
                </c:pt>
                <c:pt idx="210">
                  <c:v>4.4</c:v>
                </c:pt>
                <c:pt idx="211">
                  <c:v>4.0</c:v>
                </c:pt>
                <c:pt idx="212">
                  <c:v>3.6</c:v>
                </c:pt>
                <c:pt idx="213">
                  <c:v>3.7</c:v>
                </c:pt>
                <c:pt idx="214">
                  <c:v>3.6</c:v>
                </c:pt>
                <c:pt idx="215">
                  <c:v>3.5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88365392"/>
        <c:axId val="588391584"/>
      </c:lineChart>
      <c:dateAx>
        <c:axId val="588365392"/>
        <c:scaling>
          <c:orientation val="minMax"/>
        </c:scaling>
        <c:delete val="0"/>
        <c:axPos val="b"/>
        <c:numFmt formatCode="m/d/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18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588391584"/>
        <c:crosses val="autoZero"/>
        <c:auto val="1"/>
        <c:lblOffset val="100"/>
        <c:baseTimeUnit val="months"/>
        <c:majorUnit val="12.0"/>
        <c:majorTimeUnit val="months"/>
      </c:dateAx>
      <c:valAx>
        <c:axId val="5883915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5883653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USDNOK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cked"/>
        <c:varyColors val="0"/>
        <c:ser>
          <c:idx val="0"/>
          <c:order val="0"/>
          <c:spPr>
            <a:ln w="31750" cap="rnd">
              <a:solidFill>
                <a:schemeClr val="accent1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cat>
            <c:numRef>
              <c:f>'DATA&amp;CALC'!$A$2:$A$940</c:f>
              <c:numCache>
                <c:formatCode>m/d/yy</c:formatCode>
                <c:ptCount val="939"/>
                <c:pt idx="0" formatCode="dd\.mm\.yyyy">
                  <c:v>36168.0</c:v>
                </c:pt>
                <c:pt idx="1">
                  <c:v>36175.0</c:v>
                </c:pt>
                <c:pt idx="2">
                  <c:v>36182.0</c:v>
                </c:pt>
                <c:pt idx="3">
                  <c:v>36189.0</c:v>
                </c:pt>
                <c:pt idx="4">
                  <c:v>36196.0</c:v>
                </c:pt>
                <c:pt idx="5">
                  <c:v>36203.0</c:v>
                </c:pt>
                <c:pt idx="6">
                  <c:v>36210.0</c:v>
                </c:pt>
                <c:pt idx="7">
                  <c:v>36217.0</c:v>
                </c:pt>
                <c:pt idx="8">
                  <c:v>36224.0</c:v>
                </c:pt>
                <c:pt idx="9">
                  <c:v>36231.0</c:v>
                </c:pt>
                <c:pt idx="10">
                  <c:v>36238.0</c:v>
                </c:pt>
                <c:pt idx="11">
                  <c:v>36245.0</c:v>
                </c:pt>
                <c:pt idx="12">
                  <c:v>36252.0</c:v>
                </c:pt>
                <c:pt idx="13">
                  <c:v>36259.0</c:v>
                </c:pt>
                <c:pt idx="14">
                  <c:v>36266.0</c:v>
                </c:pt>
                <c:pt idx="15">
                  <c:v>36273.0</c:v>
                </c:pt>
                <c:pt idx="16">
                  <c:v>36280.0</c:v>
                </c:pt>
                <c:pt idx="17">
                  <c:v>36287.0</c:v>
                </c:pt>
                <c:pt idx="18">
                  <c:v>36294.0</c:v>
                </c:pt>
                <c:pt idx="19">
                  <c:v>36301.0</c:v>
                </c:pt>
                <c:pt idx="20">
                  <c:v>36308.0</c:v>
                </c:pt>
                <c:pt idx="21">
                  <c:v>36315.0</c:v>
                </c:pt>
                <c:pt idx="22">
                  <c:v>36322.0</c:v>
                </c:pt>
                <c:pt idx="23">
                  <c:v>36329.0</c:v>
                </c:pt>
                <c:pt idx="24">
                  <c:v>36336.0</c:v>
                </c:pt>
                <c:pt idx="25">
                  <c:v>36343.0</c:v>
                </c:pt>
                <c:pt idx="26">
                  <c:v>36350.0</c:v>
                </c:pt>
                <c:pt idx="27">
                  <c:v>36357.0</c:v>
                </c:pt>
                <c:pt idx="28">
                  <c:v>36364.0</c:v>
                </c:pt>
                <c:pt idx="29">
                  <c:v>36371.0</c:v>
                </c:pt>
                <c:pt idx="30">
                  <c:v>36378.0</c:v>
                </c:pt>
                <c:pt idx="31">
                  <c:v>36385.0</c:v>
                </c:pt>
                <c:pt idx="32">
                  <c:v>36392.0</c:v>
                </c:pt>
                <c:pt idx="33">
                  <c:v>36399.0</c:v>
                </c:pt>
                <c:pt idx="34">
                  <c:v>36406.0</c:v>
                </c:pt>
                <c:pt idx="35">
                  <c:v>36413.0</c:v>
                </c:pt>
                <c:pt idx="36">
                  <c:v>36420.0</c:v>
                </c:pt>
                <c:pt idx="37">
                  <c:v>36427.0</c:v>
                </c:pt>
                <c:pt idx="38">
                  <c:v>36434.0</c:v>
                </c:pt>
                <c:pt idx="39">
                  <c:v>36441.0</c:v>
                </c:pt>
                <c:pt idx="40">
                  <c:v>36448.0</c:v>
                </c:pt>
                <c:pt idx="41">
                  <c:v>36455.0</c:v>
                </c:pt>
                <c:pt idx="42">
                  <c:v>36462.0</c:v>
                </c:pt>
                <c:pt idx="43">
                  <c:v>36469.0</c:v>
                </c:pt>
                <c:pt idx="44">
                  <c:v>36476.0</c:v>
                </c:pt>
                <c:pt idx="45">
                  <c:v>36483.0</c:v>
                </c:pt>
                <c:pt idx="46">
                  <c:v>36490.0</c:v>
                </c:pt>
                <c:pt idx="47">
                  <c:v>36497.0</c:v>
                </c:pt>
                <c:pt idx="48">
                  <c:v>36504.0</c:v>
                </c:pt>
                <c:pt idx="49">
                  <c:v>36511.0</c:v>
                </c:pt>
                <c:pt idx="50">
                  <c:v>36518.0</c:v>
                </c:pt>
                <c:pt idx="51">
                  <c:v>36525.0</c:v>
                </c:pt>
                <c:pt idx="52">
                  <c:v>36532.0</c:v>
                </c:pt>
                <c:pt idx="53">
                  <c:v>36539.0</c:v>
                </c:pt>
                <c:pt idx="54">
                  <c:v>36546.0</c:v>
                </c:pt>
                <c:pt idx="55">
                  <c:v>36553.0</c:v>
                </c:pt>
                <c:pt idx="56">
                  <c:v>36560.0</c:v>
                </c:pt>
                <c:pt idx="57">
                  <c:v>36567.0</c:v>
                </c:pt>
                <c:pt idx="58">
                  <c:v>36574.0</c:v>
                </c:pt>
                <c:pt idx="59">
                  <c:v>36581.0</c:v>
                </c:pt>
                <c:pt idx="60">
                  <c:v>36588.0</c:v>
                </c:pt>
                <c:pt idx="61">
                  <c:v>36595.0</c:v>
                </c:pt>
                <c:pt idx="62">
                  <c:v>36602.0</c:v>
                </c:pt>
                <c:pt idx="63">
                  <c:v>36609.0</c:v>
                </c:pt>
                <c:pt idx="64">
                  <c:v>36616.0</c:v>
                </c:pt>
                <c:pt idx="65">
                  <c:v>36623.0</c:v>
                </c:pt>
                <c:pt idx="66">
                  <c:v>36630.0</c:v>
                </c:pt>
                <c:pt idx="67">
                  <c:v>36637.0</c:v>
                </c:pt>
                <c:pt idx="68">
                  <c:v>36644.0</c:v>
                </c:pt>
                <c:pt idx="69">
                  <c:v>36651.0</c:v>
                </c:pt>
                <c:pt idx="70">
                  <c:v>36658.0</c:v>
                </c:pt>
                <c:pt idx="71">
                  <c:v>36665.0</c:v>
                </c:pt>
                <c:pt idx="72">
                  <c:v>36672.0</c:v>
                </c:pt>
                <c:pt idx="73">
                  <c:v>36679.0</c:v>
                </c:pt>
                <c:pt idx="74">
                  <c:v>36686.0</c:v>
                </c:pt>
                <c:pt idx="75">
                  <c:v>36693.0</c:v>
                </c:pt>
                <c:pt idx="76">
                  <c:v>36700.0</c:v>
                </c:pt>
                <c:pt idx="77">
                  <c:v>36707.0</c:v>
                </c:pt>
                <c:pt idx="78">
                  <c:v>36714.0</c:v>
                </c:pt>
                <c:pt idx="79">
                  <c:v>36721.0</c:v>
                </c:pt>
                <c:pt idx="80">
                  <c:v>36728.0</c:v>
                </c:pt>
                <c:pt idx="81">
                  <c:v>36735.0</c:v>
                </c:pt>
                <c:pt idx="82">
                  <c:v>36742.0</c:v>
                </c:pt>
                <c:pt idx="83">
                  <c:v>36749.0</c:v>
                </c:pt>
                <c:pt idx="84">
                  <c:v>36756.0</c:v>
                </c:pt>
                <c:pt idx="85">
                  <c:v>36763.0</c:v>
                </c:pt>
                <c:pt idx="86">
                  <c:v>36770.0</c:v>
                </c:pt>
                <c:pt idx="87">
                  <c:v>36777.0</c:v>
                </c:pt>
                <c:pt idx="88">
                  <c:v>36784.0</c:v>
                </c:pt>
                <c:pt idx="89">
                  <c:v>36791.0</c:v>
                </c:pt>
                <c:pt idx="90">
                  <c:v>36798.0</c:v>
                </c:pt>
                <c:pt idx="91">
                  <c:v>36805.0</c:v>
                </c:pt>
                <c:pt idx="92">
                  <c:v>36812.0</c:v>
                </c:pt>
                <c:pt idx="93">
                  <c:v>36819.0</c:v>
                </c:pt>
                <c:pt idx="94">
                  <c:v>36826.0</c:v>
                </c:pt>
                <c:pt idx="95">
                  <c:v>36833.0</c:v>
                </c:pt>
                <c:pt idx="96">
                  <c:v>36840.0</c:v>
                </c:pt>
                <c:pt idx="97">
                  <c:v>36847.0</c:v>
                </c:pt>
                <c:pt idx="98">
                  <c:v>36854.0</c:v>
                </c:pt>
                <c:pt idx="99">
                  <c:v>36861.0</c:v>
                </c:pt>
                <c:pt idx="100">
                  <c:v>36868.0</c:v>
                </c:pt>
                <c:pt idx="101">
                  <c:v>36875.0</c:v>
                </c:pt>
                <c:pt idx="102">
                  <c:v>36882.0</c:v>
                </c:pt>
                <c:pt idx="103">
                  <c:v>36889.0</c:v>
                </c:pt>
                <c:pt idx="104">
                  <c:v>36896.0</c:v>
                </c:pt>
                <c:pt idx="105">
                  <c:v>36903.0</c:v>
                </c:pt>
                <c:pt idx="106">
                  <c:v>36910.0</c:v>
                </c:pt>
                <c:pt idx="107">
                  <c:v>36917.0</c:v>
                </c:pt>
                <c:pt idx="108">
                  <c:v>36924.0</c:v>
                </c:pt>
                <c:pt idx="109">
                  <c:v>36931.0</c:v>
                </c:pt>
                <c:pt idx="110">
                  <c:v>36938.0</c:v>
                </c:pt>
                <c:pt idx="111">
                  <c:v>36945.0</c:v>
                </c:pt>
                <c:pt idx="112">
                  <c:v>36952.0</c:v>
                </c:pt>
                <c:pt idx="113">
                  <c:v>36959.0</c:v>
                </c:pt>
                <c:pt idx="114">
                  <c:v>36966.0</c:v>
                </c:pt>
                <c:pt idx="115">
                  <c:v>36973.0</c:v>
                </c:pt>
                <c:pt idx="116">
                  <c:v>36980.0</c:v>
                </c:pt>
                <c:pt idx="117">
                  <c:v>36987.0</c:v>
                </c:pt>
                <c:pt idx="118">
                  <c:v>36994.0</c:v>
                </c:pt>
                <c:pt idx="119">
                  <c:v>37001.0</c:v>
                </c:pt>
                <c:pt idx="120">
                  <c:v>37008.0</c:v>
                </c:pt>
                <c:pt idx="121">
                  <c:v>37015.0</c:v>
                </c:pt>
                <c:pt idx="122">
                  <c:v>37022.0</c:v>
                </c:pt>
                <c:pt idx="123">
                  <c:v>37029.0</c:v>
                </c:pt>
                <c:pt idx="124">
                  <c:v>37036.0</c:v>
                </c:pt>
                <c:pt idx="125">
                  <c:v>37043.0</c:v>
                </c:pt>
                <c:pt idx="126">
                  <c:v>37050.0</c:v>
                </c:pt>
                <c:pt idx="127">
                  <c:v>37057.0</c:v>
                </c:pt>
                <c:pt idx="128">
                  <c:v>37064.0</c:v>
                </c:pt>
                <c:pt idx="129">
                  <c:v>37071.0</c:v>
                </c:pt>
                <c:pt idx="130">
                  <c:v>37078.0</c:v>
                </c:pt>
                <c:pt idx="131">
                  <c:v>37085.0</c:v>
                </c:pt>
                <c:pt idx="132">
                  <c:v>37092.0</c:v>
                </c:pt>
                <c:pt idx="133">
                  <c:v>37099.0</c:v>
                </c:pt>
                <c:pt idx="134">
                  <c:v>37106.0</c:v>
                </c:pt>
                <c:pt idx="135">
                  <c:v>37113.0</c:v>
                </c:pt>
                <c:pt idx="136">
                  <c:v>37120.0</c:v>
                </c:pt>
                <c:pt idx="137">
                  <c:v>37127.0</c:v>
                </c:pt>
                <c:pt idx="138">
                  <c:v>37134.0</c:v>
                </c:pt>
                <c:pt idx="139">
                  <c:v>37141.0</c:v>
                </c:pt>
                <c:pt idx="140">
                  <c:v>37148.0</c:v>
                </c:pt>
                <c:pt idx="141">
                  <c:v>37155.0</c:v>
                </c:pt>
                <c:pt idx="142">
                  <c:v>37162.0</c:v>
                </c:pt>
                <c:pt idx="143">
                  <c:v>37169.0</c:v>
                </c:pt>
                <c:pt idx="144">
                  <c:v>37176.0</c:v>
                </c:pt>
                <c:pt idx="145">
                  <c:v>37183.0</c:v>
                </c:pt>
                <c:pt idx="146">
                  <c:v>37190.0</c:v>
                </c:pt>
                <c:pt idx="147">
                  <c:v>37197.0</c:v>
                </c:pt>
                <c:pt idx="148">
                  <c:v>37204.0</c:v>
                </c:pt>
                <c:pt idx="149">
                  <c:v>37211.0</c:v>
                </c:pt>
                <c:pt idx="150">
                  <c:v>37218.0</c:v>
                </c:pt>
                <c:pt idx="151">
                  <c:v>37225.0</c:v>
                </c:pt>
                <c:pt idx="152">
                  <c:v>37232.0</c:v>
                </c:pt>
                <c:pt idx="153">
                  <c:v>37239.0</c:v>
                </c:pt>
                <c:pt idx="154">
                  <c:v>37246.0</c:v>
                </c:pt>
                <c:pt idx="155">
                  <c:v>37253.0</c:v>
                </c:pt>
                <c:pt idx="156">
                  <c:v>37260.0</c:v>
                </c:pt>
                <c:pt idx="157">
                  <c:v>37267.0</c:v>
                </c:pt>
                <c:pt idx="158">
                  <c:v>37274.0</c:v>
                </c:pt>
                <c:pt idx="159">
                  <c:v>37281.0</c:v>
                </c:pt>
                <c:pt idx="160">
                  <c:v>37288.0</c:v>
                </c:pt>
                <c:pt idx="161">
                  <c:v>37295.0</c:v>
                </c:pt>
                <c:pt idx="162">
                  <c:v>37302.0</c:v>
                </c:pt>
                <c:pt idx="163">
                  <c:v>37309.0</c:v>
                </c:pt>
                <c:pt idx="164">
                  <c:v>37316.0</c:v>
                </c:pt>
                <c:pt idx="165">
                  <c:v>37323.0</c:v>
                </c:pt>
                <c:pt idx="166">
                  <c:v>37330.0</c:v>
                </c:pt>
                <c:pt idx="167">
                  <c:v>37337.0</c:v>
                </c:pt>
                <c:pt idx="168">
                  <c:v>37344.0</c:v>
                </c:pt>
                <c:pt idx="169">
                  <c:v>37351.0</c:v>
                </c:pt>
                <c:pt idx="170">
                  <c:v>37358.0</c:v>
                </c:pt>
                <c:pt idx="171">
                  <c:v>37365.0</c:v>
                </c:pt>
                <c:pt idx="172">
                  <c:v>37372.0</c:v>
                </c:pt>
                <c:pt idx="173">
                  <c:v>37379.0</c:v>
                </c:pt>
                <c:pt idx="174">
                  <c:v>37386.0</c:v>
                </c:pt>
                <c:pt idx="175">
                  <c:v>37393.0</c:v>
                </c:pt>
                <c:pt idx="176">
                  <c:v>37400.0</c:v>
                </c:pt>
                <c:pt idx="177">
                  <c:v>37407.0</c:v>
                </c:pt>
                <c:pt idx="178">
                  <c:v>37414.0</c:v>
                </c:pt>
                <c:pt idx="179">
                  <c:v>37421.0</c:v>
                </c:pt>
                <c:pt idx="180">
                  <c:v>37428.0</c:v>
                </c:pt>
                <c:pt idx="181">
                  <c:v>37435.0</c:v>
                </c:pt>
                <c:pt idx="182">
                  <c:v>37442.0</c:v>
                </c:pt>
                <c:pt idx="183">
                  <c:v>37449.0</c:v>
                </c:pt>
                <c:pt idx="184">
                  <c:v>37456.0</c:v>
                </c:pt>
                <c:pt idx="185">
                  <c:v>37463.0</c:v>
                </c:pt>
                <c:pt idx="186">
                  <c:v>37470.0</c:v>
                </c:pt>
                <c:pt idx="187">
                  <c:v>37477.0</c:v>
                </c:pt>
                <c:pt idx="188">
                  <c:v>37484.0</c:v>
                </c:pt>
                <c:pt idx="189">
                  <c:v>37491.0</c:v>
                </c:pt>
                <c:pt idx="190">
                  <c:v>37498.0</c:v>
                </c:pt>
                <c:pt idx="191">
                  <c:v>37505.0</c:v>
                </c:pt>
                <c:pt idx="192">
                  <c:v>37512.0</c:v>
                </c:pt>
                <c:pt idx="193">
                  <c:v>37519.0</c:v>
                </c:pt>
                <c:pt idx="194">
                  <c:v>37526.0</c:v>
                </c:pt>
                <c:pt idx="195">
                  <c:v>37533.0</c:v>
                </c:pt>
                <c:pt idx="196">
                  <c:v>37540.0</c:v>
                </c:pt>
                <c:pt idx="197">
                  <c:v>37547.0</c:v>
                </c:pt>
                <c:pt idx="198">
                  <c:v>37554.0</c:v>
                </c:pt>
                <c:pt idx="199">
                  <c:v>37561.0</c:v>
                </c:pt>
                <c:pt idx="200">
                  <c:v>37568.0</c:v>
                </c:pt>
                <c:pt idx="201">
                  <c:v>37575.0</c:v>
                </c:pt>
                <c:pt idx="202">
                  <c:v>37582.0</c:v>
                </c:pt>
                <c:pt idx="203">
                  <c:v>37589.0</c:v>
                </c:pt>
                <c:pt idx="204">
                  <c:v>37596.0</c:v>
                </c:pt>
                <c:pt idx="205">
                  <c:v>37603.0</c:v>
                </c:pt>
                <c:pt idx="206">
                  <c:v>37610.0</c:v>
                </c:pt>
                <c:pt idx="207">
                  <c:v>37617.0</c:v>
                </c:pt>
                <c:pt idx="208">
                  <c:v>37624.0</c:v>
                </c:pt>
                <c:pt idx="209">
                  <c:v>37631.0</c:v>
                </c:pt>
                <c:pt idx="210">
                  <c:v>37638.0</c:v>
                </c:pt>
                <c:pt idx="211">
                  <c:v>37645.0</c:v>
                </c:pt>
                <c:pt idx="212">
                  <c:v>37652.0</c:v>
                </c:pt>
                <c:pt idx="213">
                  <c:v>37659.0</c:v>
                </c:pt>
                <c:pt idx="214">
                  <c:v>37666.0</c:v>
                </c:pt>
                <c:pt idx="215">
                  <c:v>37673.0</c:v>
                </c:pt>
                <c:pt idx="216">
                  <c:v>37680.0</c:v>
                </c:pt>
                <c:pt idx="217">
                  <c:v>37687.0</c:v>
                </c:pt>
                <c:pt idx="218">
                  <c:v>37694.0</c:v>
                </c:pt>
                <c:pt idx="219">
                  <c:v>37701.0</c:v>
                </c:pt>
                <c:pt idx="220">
                  <c:v>37708.0</c:v>
                </c:pt>
                <c:pt idx="221">
                  <c:v>37715.0</c:v>
                </c:pt>
                <c:pt idx="222">
                  <c:v>37722.0</c:v>
                </c:pt>
                <c:pt idx="223">
                  <c:v>37729.0</c:v>
                </c:pt>
                <c:pt idx="224">
                  <c:v>37736.0</c:v>
                </c:pt>
                <c:pt idx="225">
                  <c:v>37743.0</c:v>
                </c:pt>
                <c:pt idx="226">
                  <c:v>37750.0</c:v>
                </c:pt>
                <c:pt idx="227">
                  <c:v>37757.0</c:v>
                </c:pt>
                <c:pt idx="228">
                  <c:v>37764.0</c:v>
                </c:pt>
                <c:pt idx="229">
                  <c:v>37771.0</c:v>
                </c:pt>
                <c:pt idx="230">
                  <c:v>37778.0</c:v>
                </c:pt>
                <c:pt idx="231">
                  <c:v>37785.0</c:v>
                </c:pt>
                <c:pt idx="232">
                  <c:v>37792.0</c:v>
                </c:pt>
                <c:pt idx="233">
                  <c:v>37799.0</c:v>
                </c:pt>
                <c:pt idx="234">
                  <c:v>37806.0</c:v>
                </c:pt>
                <c:pt idx="235">
                  <c:v>37813.0</c:v>
                </c:pt>
                <c:pt idx="236">
                  <c:v>37820.0</c:v>
                </c:pt>
                <c:pt idx="237">
                  <c:v>37827.0</c:v>
                </c:pt>
                <c:pt idx="238">
                  <c:v>37834.0</c:v>
                </c:pt>
                <c:pt idx="239">
                  <c:v>37841.0</c:v>
                </c:pt>
                <c:pt idx="240">
                  <c:v>37848.0</c:v>
                </c:pt>
                <c:pt idx="241">
                  <c:v>37855.0</c:v>
                </c:pt>
                <c:pt idx="242">
                  <c:v>37862.0</c:v>
                </c:pt>
                <c:pt idx="243">
                  <c:v>37869.0</c:v>
                </c:pt>
                <c:pt idx="244">
                  <c:v>37876.0</c:v>
                </c:pt>
                <c:pt idx="245">
                  <c:v>37883.0</c:v>
                </c:pt>
                <c:pt idx="246">
                  <c:v>37890.0</c:v>
                </c:pt>
                <c:pt idx="247">
                  <c:v>37897.0</c:v>
                </c:pt>
                <c:pt idx="248">
                  <c:v>37904.0</c:v>
                </c:pt>
                <c:pt idx="249">
                  <c:v>37911.0</c:v>
                </c:pt>
                <c:pt idx="250">
                  <c:v>37918.0</c:v>
                </c:pt>
                <c:pt idx="251">
                  <c:v>37925.0</c:v>
                </c:pt>
                <c:pt idx="252">
                  <c:v>37932.0</c:v>
                </c:pt>
                <c:pt idx="253">
                  <c:v>37939.0</c:v>
                </c:pt>
                <c:pt idx="254">
                  <c:v>37946.0</c:v>
                </c:pt>
                <c:pt idx="255">
                  <c:v>37953.0</c:v>
                </c:pt>
                <c:pt idx="256">
                  <c:v>37960.0</c:v>
                </c:pt>
                <c:pt idx="257">
                  <c:v>37967.0</c:v>
                </c:pt>
                <c:pt idx="258">
                  <c:v>37974.0</c:v>
                </c:pt>
                <c:pt idx="259">
                  <c:v>37981.0</c:v>
                </c:pt>
                <c:pt idx="260">
                  <c:v>37988.0</c:v>
                </c:pt>
                <c:pt idx="261">
                  <c:v>37995.0</c:v>
                </c:pt>
                <c:pt idx="262">
                  <c:v>38002.0</c:v>
                </c:pt>
                <c:pt idx="263">
                  <c:v>38009.0</c:v>
                </c:pt>
                <c:pt idx="264">
                  <c:v>38016.0</c:v>
                </c:pt>
                <c:pt idx="265">
                  <c:v>38023.0</c:v>
                </c:pt>
                <c:pt idx="266">
                  <c:v>38030.0</c:v>
                </c:pt>
                <c:pt idx="267">
                  <c:v>38037.0</c:v>
                </c:pt>
                <c:pt idx="268">
                  <c:v>38044.0</c:v>
                </c:pt>
                <c:pt idx="269">
                  <c:v>38051.0</c:v>
                </c:pt>
                <c:pt idx="270">
                  <c:v>38058.0</c:v>
                </c:pt>
                <c:pt idx="271">
                  <c:v>38065.0</c:v>
                </c:pt>
                <c:pt idx="272">
                  <c:v>38072.0</c:v>
                </c:pt>
                <c:pt idx="273">
                  <c:v>38079.0</c:v>
                </c:pt>
                <c:pt idx="274">
                  <c:v>38086.0</c:v>
                </c:pt>
                <c:pt idx="275">
                  <c:v>38093.0</c:v>
                </c:pt>
                <c:pt idx="276">
                  <c:v>38100.0</c:v>
                </c:pt>
                <c:pt idx="277">
                  <c:v>38107.0</c:v>
                </c:pt>
                <c:pt idx="278">
                  <c:v>38114.0</c:v>
                </c:pt>
                <c:pt idx="279">
                  <c:v>38121.0</c:v>
                </c:pt>
                <c:pt idx="280">
                  <c:v>38128.0</c:v>
                </c:pt>
                <c:pt idx="281">
                  <c:v>38135.0</c:v>
                </c:pt>
                <c:pt idx="282">
                  <c:v>38142.0</c:v>
                </c:pt>
                <c:pt idx="283">
                  <c:v>38149.0</c:v>
                </c:pt>
                <c:pt idx="284">
                  <c:v>38156.0</c:v>
                </c:pt>
                <c:pt idx="285">
                  <c:v>38163.0</c:v>
                </c:pt>
                <c:pt idx="286">
                  <c:v>38170.0</c:v>
                </c:pt>
                <c:pt idx="287">
                  <c:v>38177.0</c:v>
                </c:pt>
                <c:pt idx="288">
                  <c:v>38184.0</c:v>
                </c:pt>
                <c:pt idx="289">
                  <c:v>38191.0</c:v>
                </c:pt>
                <c:pt idx="290">
                  <c:v>38198.0</c:v>
                </c:pt>
                <c:pt idx="291">
                  <c:v>38205.0</c:v>
                </c:pt>
                <c:pt idx="292">
                  <c:v>38212.0</c:v>
                </c:pt>
                <c:pt idx="293">
                  <c:v>38219.0</c:v>
                </c:pt>
                <c:pt idx="294">
                  <c:v>38226.0</c:v>
                </c:pt>
                <c:pt idx="295">
                  <c:v>38233.0</c:v>
                </c:pt>
                <c:pt idx="296">
                  <c:v>38240.0</c:v>
                </c:pt>
                <c:pt idx="297">
                  <c:v>38247.0</c:v>
                </c:pt>
                <c:pt idx="298">
                  <c:v>38254.0</c:v>
                </c:pt>
                <c:pt idx="299">
                  <c:v>38261.0</c:v>
                </c:pt>
                <c:pt idx="300">
                  <c:v>38268.0</c:v>
                </c:pt>
                <c:pt idx="301">
                  <c:v>38275.0</c:v>
                </c:pt>
                <c:pt idx="302">
                  <c:v>38282.0</c:v>
                </c:pt>
                <c:pt idx="303">
                  <c:v>38289.0</c:v>
                </c:pt>
                <c:pt idx="304">
                  <c:v>38296.0</c:v>
                </c:pt>
                <c:pt idx="305">
                  <c:v>38303.0</c:v>
                </c:pt>
                <c:pt idx="306">
                  <c:v>38310.0</c:v>
                </c:pt>
                <c:pt idx="307">
                  <c:v>38317.0</c:v>
                </c:pt>
                <c:pt idx="308">
                  <c:v>38324.0</c:v>
                </c:pt>
                <c:pt idx="309">
                  <c:v>38331.0</c:v>
                </c:pt>
                <c:pt idx="310">
                  <c:v>38338.0</c:v>
                </c:pt>
                <c:pt idx="311">
                  <c:v>38345.0</c:v>
                </c:pt>
                <c:pt idx="312">
                  <c:v>38352.0</c:v>
                </c:pt>
                <c:pt idx="313">
                  <c:v>38359.0</c:v>
                </c:pt>
                <c:pt idx="314">
                  <c:v>38366.0</c:v>
                </c:pt>
                <c:pt idx="315">
                  <c:v>38373.0</c:v>
                </c:pt>
                <c:pt idx="316">
                  <c:v>38380.0</c:v>
                </c:pt>
                <c:pt idx="317">
                  <c:v>38387.0</c:v>
                </c:pt>
                <c:pt idx="318">
                  <c:v>38394.0</c:v>
                </c:pt>
                <c:pt idx="319">
                  <c:v>38401.0</c:v>
                </c:pt>
                <c:pt idx="320">
                  <c:v>38408.0</c:v>
                </c:pt>
                <c:pt idx="321">
                  <c:v>38415.0</c:v>
                </c:pt>
                <c:pt idx="322">
                  <c:v>38422.0</c:v>
                </c:pt>
                <c:pt idx="323">
                  <c:v>38429.0</c:v>
                </c:pt>
                <c:pt idx="324">
                  <c:v>38436.0</c:v>
                </c:pt>
                <c:pt idx="325">
                  <c:v>38443.0</c:v>
                </c:pt>
                <c:pt idx="326">
                  <c:v>38450.0</c:v>
                </c:pt>
                <c:pt idx="327">
                  <c:v>38457.0</c:v>
                </c:pt>
                <c:pt idx="328">
                  <c:v>38464.0</c:v>
                </c:pt>
                <c:pt idx="329">
                  <c:v>38471.0</c:v>
                </c:pt>
                <c:pt idx="330">
                  <c:v>38478.0</c:v>
                </c:pt>
                <c:pt idx="331">
                  <c:v>38485.0</c:v>
                </c:pt>
                <c:pt idx="332">
                  <c:v>38492.0</c:v>
                </c:pt>
                <c:pt idx="333">
                  <c:v>38499.0</c:v>
                </c:pt>
                <c:pt idx="334">
                  <c:v>38506.0</c:v>
                </c:pt>
                <c:pt idx="335">
                  <c:v>38513.0</c:v>
                </c:pt>
                <c:pt idx="336">
                  <c:v>38520.0</c:v>
                </c:pt>
                <c:pt idx="337">
                  <c:v>38527.0</c:v>
                </c:pt>
                <c:pt idx="338">
                  <c:v>38534.0</c:v>
                </c:pt>
                <c:pt idx="339">
                  <c:v>38541.0</c:v>
                </c:pt>
                <c:pt idx="340">
                  <c:v>38548.0</c:v>
                </c:pt>
                <c:pt idx="341">
                  <c:v>38555.0</c:v>
                </c:pt>
                <c:pt idx="342">
                  <c:v>38562.0</c:v>
                </c:pt>
                <c:pt idx="343">
                  <c:v>38569.0</c:v>
                </c:pt>
                <c:pt idx="344">
                  <c:v>38576.0</c:v>
                </c:pt>
                <c:pt idx="345">
                  <c:v>38583.0</c:v>
                </c:pt>
                <c:pt idx="346">
                  <c:v>38590.0</c:v>
                </c:pt>
                <c:pt idx="347">
                  <c:v>38597.0</c:v>
                </c:pt>
                <c:pt idx="348">
                  <c:v>38604.0</c:v>
                </c:pt>
                <c:pt idx="349">
                  <c:v>38611.0</c:v>
                </c:pt>
                <c:pt idx="350">
                  <c:v>38618.0</c:v>
                </c:pt>
                <c:pt idx="351">
                  <c:v>38625.0</c:v>
                </c:pt>
                <c:pt idx="352">
                  <c:v>38632.0</c:v>
                </c:pt>
                <c:pt idx="353">
                  <c:v>38639.0</c:v>
                </c:pt>
                <c:pt idx="354">
                  <c:v>38646.0</c:v>
                </c:pt>
                <c:pt idx="355">
                  <c:v>38653.0</c:v>
                </c:pt>
                <c:pt idx="356">
                  <c:v>38660.0</c:v>
                </c:pt>
                <c:pt idx="357">
                  <c:v>38667.0</c:v>
                </c:pt>
                <c:pt idx="358">
                  <c:v>38674.0</c:v>
                </c:pt>
                <c:pt idx="359">
                  <c:v>38681.0</c:v>
                </c:pt>
                <c:pt idx="360">
                  <c:v>38688.0</c:v>
                </c:pt>
                <c:pt idx="361">
                  <c:v>38695.0</c:v>
                </c:pt>
                <c:pt idx="362">
                  <c:v>38702.0</c:v>
                </c:pt>
                <c:pt idx="363">
                  <c:v>38709.0</c:v>
                </c:pt>
                <c:pt idx="364">
                  <c:v>38716.0</c:v>
                </c:pt>
                <c:pt idx="365">
                  <c:v>38723.0</c:v>
                </c:pt>
                <c:pt idx="366">
                  <c:v>38730.0</c:v>
                </c:pt>
                <c:pt idx="367">
                  <c:v>38737.0</c:v>
                </c:pt>
                <c:pt idx="368">
                  <c:v>38744.0</c:v>
                </c:pt>
                <c:pt idx="369">
                  <c:v>38751.0</c:v>
                </c:pt>
                <c:pt idx="370">
                  <c:v>38758.0</c:v>
                </c:pt>
                <c:pt idx="371">
                  <c:v>38765.0</c:v>
                </c:pt>
                <c:pt idx="372">
                  <c:v>38772.0</c:v>
                </c:pt>
                <c:pt idx="373">
                  <c:v>38779.0</c:v>
                </c:pt>
                <c:pt idx="374">
                  <c:v>38786.0</c:v>
                </c:pt>
                <c:pt idx="375">
                  <c:v>38793.0</c:v>
                </c:pt>
                <c:pt idx="376">
                  <c:v>38800.0</c:v>
                </c:pt>
                <c:pt idx="377">
                  <c:v>38807.0</c:v>
                </c:pt>
                <c:pt idx="378">
                  <c:v>38814.0</c:v>
                </c:pt>
                <c:pt idx="379">
                  <c:v>38821.0</c:v>
                </c:pt>
                <c:pt idx="380">
                  <c:v>38828.0</c:v>
                </c:pt>
                <c:pt idx="381">
                  <c:v>38835.0</c:v>
                </c:pt>
                <c:pt idx="382">
                  <c:v>38842.0</c:v>
                </c:pt>
                <c:pt idx="383">
                  <c:v>38849.0</c:v>
                </c:pt>
                <c:pt idx="384">
                  <c:v>38856.0</c:v>
                </c:pt>
                <c:pt idx="385">
                  <c:v>38863.0</c:v>
                </c:pt>
                <c:pt idx="386">
                  <c:v>38870.0</c:v>
                </c:pt>
                <c:pt idx="387">
                  <c:v>38877.0</c:v>
                </c:pt>
                <c:pt idx="388">
                  <c:v>38884.0</c:v>
                </c:pt>
                <c:pt idx="389">
                  <c:v>38891.0</c:v>
                </c:pt>
                <c:pt idx="390">
                  <c:v>38898.0</c:v>
                </c:pt>
                <c:pt idx="391">
                  <c:v>38905.0</c:v>
                </c:pt>
                <c:pt idx="392">
                  <c:v>38912.0</c:v>
                </c:pt>
                <c:pt idx="393">
                  <c:v>38919.0</c:v>
                </c:pt>
                <c:pt idx="394">
                  <c:v>38926.0</c:v>
                </c:pt>
                <c:pt idx="395">
                  <c:v>38933.0</c:v>
                </c:pt>
                <c:pt idx="396">
                  <c:v>38940.0</c:v>
                </c:pt>
                <c:pt idx="397">
                  <c:v>38947.0</c:v>
                </c:pt>
                <c:pt idx="398">
                  <c:v>38954.0</c:v>
                </c:pt>
                <c:pt idx="399">
                  <c:v>38961.0</c:v>
                </c:pt>
                <c:pt idx="400">
                  <c:v>38968.0</c:v>
                </c:pt>
                <c:pt idx="401">
                  <c:v>38975.0</c:v>
                </c:pt>
                <c:pt idx="402">
                  <c:v>38982.0</c:v>
                </c:pt>
                <c:pt idx="403">
                  <c:v>38989.0</c:v>
                </c:pt>
                <c:pt idx="404">
                  <c:v>38996.0</c:v>
                </c:pt>
                <c:pt idx="405">
                  <c:v>39003.0</c:v>
                </c:pt>
                <c:pt idx="406">
                  <c:v>39010.0</c:v>
                </c:pt>
                <c:pt idx="407">
                  <c:v>39017.0</c:v>
                </c:pt>
                <c:pt idx="408">
                  <c:v>39024.0</c:v>
                </c:pt>
                <c:pt idx="409">
                  <c:v>39031.0</c:v>
                </c:pt>
                <c:pt idx="410">
                  <c:v>39038.0</c:v>
                </c:pt>
                <c:pt idx="411">
                  <c:v>39045.0</c:v>
                </c:pt>
                <c:pt idx="412">
                  <c:v>39052.0</c:v>
                </c:pt>
                <c:pt idx="413">
                  <c:v>39059.0</c:v>
                </c:pt>
                <c:pt idx="414">
                  <c:v>39066.0</c:v>
                </c:pt>
                <c:pt idx="415">
                  <c:v>39073.0</c:v>
                </c:pt>
                <c:pt idx="416">
                  <c:v>39080.0</c:v>
                </c:pt>
                <c:pt idx="417">
                  <c:v>39087.0</c:v>
                </c:pt>
                <c:pt idx="418">
                  <c:v>39094.0</c:v>
                </c:pt>
                <c:pt idx="419">
                  <c:v>39101.0</c:v>
                </c:pt>
                <c:pt idx="420">
                  <c:v>39108.0</c:v>
                </c:pt>
                <c:pt idx="421">
                  <c:v>39115.0</c:v>
                </c:pt>
                <c:pt idx="422">
                  <c:v>39122.0</c:v>
                </c:pt>
                <c:pt idx="423">
                  <c:v>39129.0</c:v>
                </c:pt>
                <c:pt idx="424">
                  <c:v>39136.0</c:v>
                </c:pt>
                <c:pt idx="425">
                  <c:v>39143.0</c:v>
                </c:pt>
                <c:pt idx="426">
                  <c:v>39150.0</c:v>
                </c:pt>
                <c:pt idx="427">
                  <c:v>39157.0</c:v>
                </c:pt>
                <c:pt idx="428">
                  <c:v>39164.0</c:v>
                </c:pt>
                <c:pt idx="429">
                  <c:v>39171.0</c:v>
                </c:pt>
                <c:pt idx="430">
                  <c:v>39178.0</c:v>
                </c:pt>
                <c:pt idx="431">
                  <c:v>39185.0</c:v>
                </c:pt>
                <c:pt idx="432">
                  <c:v>39192.0</c:v>
                </c:pt>
                <c:pt idx="433">
                  <c:v>39199.0</c:v>
                </c:pt>
                <c:pt idx="434">
                  <c:v>39206.0</c:v>
                </c:pt>
                <c:pt idx="435">
                  <c:v>39213.0</c:v>
                </c:pt>
                <c:pt idx="436">
                  <c:v>39220.0</c:v>
                </c:pt>
                <c:pt idx="437">
                  <c:v>39227.0</c:v>
                </c:pt>
                <c:pt idx="438">
                  <c:v>39234.0</c:v>
                </c:pt>
                <c:pt idx="439">
                  <c:v>39241.0</c:v>
                </c:pt>
                <c:pt idx="440">
                  <c:v>39248.0</c:v>
                </c:pt>
                <c:pt idx="441">
                  <c:v>39255.0</c:v>
                </c:pt>
                <c:pt idx="442">
                  <c:v>39262.0</c:v>
                </c:pt>
                <c:pt idx="443">
                  <c:v>39269.0</c:v>
                </c:pt>
                <c:pt idx="444">
                  <c:v>39276.0</c:v>
                </c:pt>
                <c:pt idx="445">
                  <c:v>39283.0</c:v>
                </c:pt>
                <c:pt idx="446">
                  <c:v>39290.0</c:v>
                </c:pt>
                <c:pt idx="447">
                  <c:v>39297.0</c:v>
                </c:pt>
                <c:pt idx="448">
                  <c:v>39304.0</c:v>
                </c:pt>
                <c:pt idx="449">
                  <c:v>39311.0</c:v>
                </c:pt>
                <c:pt idx="450">
                  <c:v>39318.0</c:v>
                </c:pt>
                <c:pt idx="451">
                  <c:v>39325.0</c:v>
                </c:pt>
                <c:pt idx="452">
                  <c:v>39332.0</c:v>
                </c:pt>
                <c:pt idx="453">
                  <c:v>39339.0</c:v>
                </c:pt>
                <c:pt idx="454">
                  <c:v>39346.0</c:v>
                </c:pt>
                <c:pt idx="455">
                  <c:v>39353.0</c:v>
                </c:pt>
                <c:pt idx="456">
                  <c:v>39360.0</c:v>
                </c:pt>
                <c:pt idx="457">
                  <c:v>39367.0</c:v>
                </c:pt>
                <c:pt idx="458">
                  <c:v>39374.0</c:v>
                </c:pt>
                <c:pt idx="459">
                  <c:v>39381.0</c:v>
                </c:pt>
                <c:pt idx="460">
                  <c:v>39388.0</c:v>
                </c:pt>
                <c:pt idx="461">
                  <c:v>39395.0</c:v>
                </c:pt>
                <c:pt idx="462">
                  <c:v>39402.0</c:v>
                </c:pt>
                <c:pt idx="463">
                  <c:v>39409.0</c:v>
                </c:pt>
                <c:pt idx="464">
                  <c:v>39416.0</c:v>
                </c:pt>
                <c:pt idx="465">
                  <c:v>39423.0</c:v>
                </c:pt>
                <c:pt idx="466">
                  <c:v>39430.0</c:v>
                </c:pt>
                <c:pt idx="467">
                  <c:v>39437.0</c:v>
                </c:pt>
                <c:pt idx="468">
                  <c:v>39444.0</c:v>
                </c:pt>
                <c:pt idx="469">
                  <c:v>39451.0</c:v>
                </c:pt>
                <c:pt idx="470">
                  <c:v>39458.0</c:v>
                </c:pt>
                <c:pt idx="471">
                  <c:v>39465.0</c:v>
                </c:pt>
                <c:pt idx="472">
                  <c:v>39472.0</c:v>
                </c:pt>
                <c:pt idx="473">
                  <c:v>39479.0</c:v>
                </c:pt>
                <c:pt idx="474">
                  <c:v>39486.0</c:v>
                </c:pt>
                <c:pt idx="475">
                  <c:v>39493.0</c:v>
                </c:pt>
                <c:pt idx="476">
                  <c:v>39500.0</c:v>
                </c:pt>
                <c:pt idx="477">
                  <c:v>39507.0</c:v>
                </c:pt>
                <c:pt idx="478">
                  <c:v>39514.0</c:v>
                </c:pt>
                <c:pt idx="479">
                  <c:v>39521.0</c:v>
                </c:pt>
                <c:pt idx="480">
                  <c:v>39528.0</c:v>
                </c:pt>
                <c:pt idx="481">
                  <c:v>39535.0</c:v>
                </c:pt>
                <c:pt idx="482">
                  <c:v>39542.0</c:v>
                </c:pt>
                <c:pt idx="483">
                  <c:v>39549.0</c:v>
                </c:pt>
                <c:pt idx="484">
                  <c:v>39556.0</c:v>
                </c:pt>
                <c:pt idx="485">
                  <c:v>39563.0</c:v>
                </c:pt>
                <c:pt idx="486">
                  <c:v>39570.0</c:v>
                </c:pt>
                <c:pt idx="487">
                  <c:v>39577.0</c:v>
                </c:pt>
                <c:pt idx="488">
                  <c:v>39584.0</c:v>
                </c:pt>
                <c:pt idx="489">
                  <c:v>39591.0</c:v>
                </c:pt>
                <c:pt idx="490">
                  <c:v>39598.0</c:v>
                </c:pt>
                <c:pt idx="491">
                  <c:v>39605.0</c:v>
                </c:pt>
                <c:pt idx="492">
                  <c:v>39612.0</c:v>
                </c:pt>
                <c:pt idx="493">
                  <c:v>39619.0</c:v>
                </c:pt>
                <c:pt idx="494">
                  <c:v>39626.0</c:v>
                </c:pt>
                <c:pt idx="495">
                  <c:v>39633.0</c:v>
                </c:pt>
                <c:pt idx="496">
                  <c:v>39640.0</c:v>
                </c:pt>
                <c:pt idx="497">
                  <c:v>39647.0</c:v>
                </c:pt>
                <c:pt idx="498">
                  <c:v>39654.0</c:v>
                </c:pt>
                <c:pt idx="499">
                  <c:v>39661.0</c:v>
                </c:pt>
                <c:pt idx="500">
                  <c:v>39668.0</c:v>
                </c:pt>
                <c:pt idx="501">
                  <c:v>39675.0</c:v>
                </c:pt>
                <c:pt idx="502">
                  <c:v>39682.0</c:v>
                </c:pt>
                <c:pt idx="503">
                  <c:v>39689.0</c:v>
                </c:pt>
                <c:pt idx="504">
                  <c:v>39696.0</c:v>
                </c:pt>
                <c:pt idx="505">
                  <c:v>39703.0</c:v>
                </c:pt>
                <c:pt idx="506">
                  <c:v>39710.0</c:v>
                </c:pt>
                <c:pt idx="507">
                  <c:v>39717.0</c:v>
                </c:pt>
                <c:pt idx="508">
                  <c:v>39724.0</c:v>
                </c:pt>
                <c:pt idx="509">
                  <c:v>39731.0</c:v>
                </c:pt>
                <c:pt idx="510">
                  <c:v>39738.0</c:v>
                </c:pt>
                <c:pt idx="511">
                  <c:v>39745.0</c:v>
                </c:pt>
                <c:pt idx="512">
                  <c:v>39752.0</c:v>
                </c:pt>
                <c:pt idx="513">
                  <c:v>39759.0</c:v>
                </c:pt>
                <c:pt idx="514">
                  <c:v>39766.0</c:v>
                </c:pt>
                <c:pt idx="515">
                  <c:v>39773.0</c:v>
                </c:pt>
                <c:pt idx="516">
                  <c:v>39780.0</c:v>
                </c:pt>
                <c:pt idx="517">
                  <c:v>39787.0</c:v>
                </c:pt>
                <c:pt idx="518">
                  <c:v>39794.0</c:v>
                </c:pt>
                <c:pt idx="519">
                  <c:v>39801.0</c:v>
                </c:pt>
                <c:pt idx="520">
                  <c:v>39808.0</c:v>
                </c:pt>
                <c:pt idx="521">
                  <c:v>39815.0</c:v>
                </c:pt>
                <c:pt idx="522">
                  <c:v>39822.0</c:v>
                </c:pt>
                <c:pt idx="523">
                  <c:v>39829.0</c:v>
                </c:pt>
                <c:pt idx="524">
                  <c:v>39836.0</c:v>
                </c:pt>
                <c:pt idx="525">
                  <c:v>39843.0</c:v>
                </c:pt>
                <c:pt idx="526">
                  <c:v>39850.0</c:v>
                </c:pt>
                <c:pt idx="527">
                  <c:v>39857.0</c:v>
                </c:pt>
                <c:pt idx="528">
                  <c:v>39864.0</c:v>
                </c:pt>
                <c:pt idx="529">
                  <c:v>39871.0</c:v>
                </c:pt>
                <c:pt idx="530">
                  <c:v>39878.0</c:v>
                </c:pt>
                <c:pt idx="531">
                  <c:v>39885.0</c:v>
                </c:pt>
                <c:pt idx="532">
                  <c:v>39892.0</c:v>
                </c:pt>
                <c:pt idx="533">
                  <c:v>39899.0</c:v>
                </c:pt>
                <c:pt idx="534">
                  <c:v>39906.0</c:v>
                </c:pt>
                <c:pt idx="535">
                  <c:v>39913.0</c:v>
                </c:pt>
                <c:pt idx="536">
                  <c:v>39920.0</c:v>
                </c:pt>
                <c:pt idx="537">
                  <c:v>39927.0</c:v>
                </c:pt>
                <c:pt idx="538">
                  <c:v>39934.0</c:v>
                </c:pt>
                <c:pt idx="539">
                  <c:v>39941.0</c:v>
                </c:pt>
                <c:pt idx="540">
                  <c:v>39948.0</c:v>
                </c:pt>
                <c:pt idx="541">
                  <c:v>39955.0</c:v>
                </c:pt>
                <c:pt idx="542">
                  <c:v>39962.0</c:v>
                </c:pt>
                <c:pt idx="543">
                  <c:v>39969.0</c:v>
                </c:pt>
                <c:pt idx="544">
                  <c:v>39976.0</c:v>
                </c:pt>
                <c:pt idx="545">
                  <c:v>39983.0</c:v>
                </c:pt>
                <c:pt idx="546">
                  <c:v>39990.0</c:v>
                </c:pt>
                <c:pt idx="547">
                  <c:v>39997.0</c:v>
                </c:pt>
                <c:pt idx="548">
                  <c:v>40004.0</c:v>
                </c:pt>
                <c:pt idx="549">
                  <c:v>40011.0</c:v>
                </c:pt>
                <c:pt idx="550">
                  <c:v>40018.0</c:v>
                </c:pt>
                <c:pt idx="551">
                  <c:v>40025.0</c:v>
                </c:pt>
                <c:pt idx="552">
                  <c:v>40032.0</c:v>
                </c:pt>
                <c:pt idx="553">
                  <c:v>40039.0</c:v>
                </c:pt>
                <c:pt idx="554">
                  <c:v>40046.0</c:v>
                </c:pt>
                <c:pt idx="555">
                  <c:v>40053.0</c:v>
                </c:pt>
                <c:pt idx="556">
                  <c:v>40060.0</c:v>
                </c:pt>
                <c:pt idx="557">
                  <c:v>40067.0</c:v>
                </c:pt>
                <c:pt idx="558">
                  <c:v>40074.0</c:v>
                </c:pt>
                <c:pt idx="559">
                  <c:v>40081.0</c:v>
                </c:pt>
                <c:pt idx="560">
                  <c:v>40088.0</c:v>
                </c:pt>
                <c:pt idx="561">
                  <c:v>40095.0</c:v>
                </c:pt>
                <c:pt idx="562">
                  <c:v>40102.0</c:v>
                </c:pt>
                <c:pt idx="563">
                  <c:v>40109.0</c:v>
                </c:pt>
                <c:pt idx="564">
                  <c:v>40116.0</c:v>
                </c:pt>
                <c:pt idx="565">
                  <c:v>40123.0</c:v>
                </c:pt>
                <c:pt idx="566">
                  <c:v>40130.0</c:v>
                </c:pt>
                <c:pt idx="567">
                  <c:v>40137.0</c:v>
                </c:pt>
                <c:pt idx="568">
                  <c:v>40144.0</c:v>
                </c:pt>
                <c:pt idx="569">
                  <c:v>40151.0</c:v>
                </c:pt>
                <c:pt idx="570">
                  <c:v>40158.0</c:v>
                </c:pt>
                <c:pt idx="571">
                  <c:v>40165.0</c:v>
                </c:pt>
                <c:pt idx="572">
                  <c:v>40172.0</c:v>
                </c:pt>
                <c:pt idx="573">
                  <c:v>40179.0</c:v>
                </c:pt>
                <c:pt idx="574">
                  <c:v>40186.0</c:v>
                </c:pt>
                <c:pt idx="575">
                  <c:v>40193.0</c:v>
                </c:pt>
                <c:pt idx="576">
                  <c:v>40200.0</c:v>
                </c:pt>
                <c:pt idx="577">
                  <c:v>40207.0</c:v>
                </c:pt>
                <c:pt idx="578">
                  <c:v>40214.0</c:v>
                </c:pt>
                <c:pt idx="579">
                  <c:v>40221.0</c:v>
                </c:pt>
                <c:pt idx="580">
                  <c:v>40228.0</c:v>
                </c:pt>
                <c:pt idx="581">
                  <c:v>40235.0</c:v>
                </c:pt>
                <c:pt idx="582">
                  <c:v>40242.0</c:v>
                </c:pt>
                <c:pt idx="583">
                  <c:v>40249.0</c:v>
                </c:pt>
                <c:pt idx="584">
                  <c:v>40256.0</c:v>
                </c:pt>
                <c:pt idx="585">
                  <c:v>40263.0</c:v>
                </c:pt>
                <c:pt idx="586">
                  <c:v>40270.0</c:v>
                </c:pt>
                <c:pt idx="587">
                  <c:v>40277.0</c:v>
                </c:pt>
                <c:pt idx="588">
                  <c:v>40284.0</c:v>
                </c:pt>
                <c:pt idx="589">
                  <c:v>40291.0</c:v>
                </c:pt>
                <c:pt idx="590">
                  <c:v>40298.0</c:v>
                </c:pt>
                <c:pt idx="591">
                  <c:v>40305.0</c:v>
                </c:pt>
                <c:pt idx="592">
                  <c:v>40312.0</c:v>
                </c:pt>
                <c:pt idx="593">
                  <c:v>40319.0</c:v>
                </c:pt>
                <c:pt idx="594">
                  <c:v>40326.0</c:v>
                </c:pt>
                <c:pt idx="595">
                  <c:v>40333.0</c:v>
                </c:pt>
                <c:pt idx="596">
                  <c:v>40340.0</c:v>
                </c:pt>
                <c:pt idx="597">
                  <c:v>40347.0</c:v>
                </c:pt>
                <c:pt idx="598">
                  <c:v>40354.0</c:v>
                </c:pt>
                <c:pt idx="599">
                  <c:v>40361.0</c:v>
                </c:pt>
                <c:pt idx="600">
                  <c:v>40368.0</c:v>
                </c:pt>
                <c:pt idx="601">
                  <c:v>40375.0</c:v>
                </c:pt>
                <c:pt idx="602">
                  <c:v>40382.0</c:v>
                </c:pt>
                <c:pt idx="603">
                  <c:v>40389.0</c:v>
                </c:pt>
                <c:pt idx="604">
                  <c:v>40396.0</c:v>
                </c:pt>
                <c:pt idx="605">
                  <c:v>40403.0</c:v>
                </c:pt>
                <c:pt idx="606">
                  <c:v>40410.0</c:v>
                </c:pt>
                <c:pt idx="607">
                  <c:v>40417.0</c:v>
                </c:pt>
                <c:pt idx="608">
                  <c:v>40424.0</c:v>
                </c:pt>
                <c:pt idx="609">
                  <c:v>40431.0</c:v>
                </c:pt>
                <c:pt idx="610">
                  <c:v>40438.0</c:v>
                </c:pt>
                <c:pt idx="611">
                  <c:v>40445.0</c:v>
                </c:pt>
                <c:pt idx="612">
                  <c:v>40452.0</c:v>
                </c:pt>
                <c:pt idx="613">
                  <c:v>40459.0</c:v>
                </c:pt>
                <c:pt idx="614">
                  <c:v>40466.0</c:v>
                </c:pt>
                <c:pt idx="615">
                  <c:v>40473.0</c:v>
                </c:pt>
                <c:pt idx="616">
                  <c:v>40480.0</c:v>
                </c:pt>
                <c:pt idx="617">
                  <c:v>40487.0</c:v>
                </c:pt>
                <c:pt idx="618">
                  <c:v>40494.0</c:v>
                </c:pt>
                <c:pt idx="619">
                  <c:v>40501.0</c:v>
                </c:pt>
                <c:pt idx="620">
                  <c:v>40508.0</c:v>
                </c:pt>
                <c:pt idx="621">
                  <c:v>40515.0</c:v>
                </c:pt>
                <c:pt idx="622">
                  <c:v>40522.0</c:v>
                </c:pt>
                <c:pt idx="623">
                  <c:v>40529.0</c:v>
                </c:pt>
                <c:pt idx="624">
                  <c:v>40536.0</c:v>
                </c:pt>
                <c:pt idx="625">
                  <c:v>40543.0</c:v>
                </c:pt>
                <c:pt idx="626">
                  <c:v>40550.0</c:v>
                </c:pt>
                <c:pt idx="627">
                  <c:v>40557.0</c:v>
                </c:pt>
                <c:pt idx="628">
                  <c:v>40564.0</c:v>
                </c:pt>
                <c:pt idx="629">
                  <c:v>40571.0</c:v>
                </c:pt>
                <c:pt idx="630">
                  <c:v>40578.0</c:v>
                </c:pt>
                <c:pt idx="631">
                  <c:v>40585.0</c:v>
                </c:pt>
                <c:pt idx="632">
                  <c:v>40592.0</c:v>
                </c:pt>
                <c:pt idx="633">
                  <c:v>40599.0</c:v>
                </c:pt>
                <c:pt idx="634">
                  <c:v>40606.0</c:v>
                </c:pt>
                <c:pt idx="635">
                  <c:v>40613.0</c:v>
                </c:pt>
                <c:pt idx="636">
                  <c:v>40620.0</c:v>
                </c:pt>
                <c:pt idx="637">
                  <c:v>40627.0</c:v>
                </c:pt>
                <c:pt idx="638">
                  <c:v>40634.0</c:v>
                </c:pt>
                <c:pt idx="639">
                  <c:v>40641.0</c:v>
                </c:pt>
                <c:pt idx="640">
                  <c:v>40648.0</c:v>
                </c:pt>
                <c:pt idx="641">
                  <c:v>40655.0</c:v>
                </c:pt>
                <c:pt idx="642">
                  <c:v>40662.0</c:v>
                </c:pt>
                <c:pt idx="643">
                  <c:v>40669.0</c:v>
                </c:pt>
                <c:pt idx="644">
                  <c:v>40676.0</c:v>
                </c:pt>
                <c:pt idx="645">
                  <c:v>40683.0</c:v>
                </c:pt>
                <c:pt idx="646">
                  <c:v>40690.0</c:v>
                </c:pt>
                <c:pt idx="647">
                  <c:v>40697.0</c:v>
                </c:pt>
                <c:pt idx="648">
                  <c:v>40704.0</c:v>
                </c:pt>
                <c:pt idx="649">
                  <c:v>40711.0</c:v>
                </c:pt>
                <c:pt idx="650">
                  <c:v>40718.0</c:v>
                </c:pt>
                <c:pt idx="651">
                  <c:v>40725.0</c:v>
                </c:pt>
                <c:pt idx="652">
                  <c:v>40732.0</c:v>
                </c:pt>
                <c:pt idx="653">
                  <c:v>40739.0</c:v>
                </c:pt>
                <c:pt idx="654">
                  <c:v>40746.0</c:v>
                </c:pt>
                <c:pt idx="655">
                  <c:v>40753.0</c:v>
                </c:pt>
                <c:pt idx="656">
                  <c:v>40760.0</c:v>
                </c:pt>
                <c:pt idx="657">
                  <c:v>40767.0</c:v>
                </c:pt>
                <c:pt idx="658">
                  <c:v>40774.0</c:v>
                </c:pt>
                <c:pt idx="659">
                  <c:v>40781.0</c:v>
                </c:pt>
                <c:pt idx="660">
                  <c:v>40788.0</c:v>
                </c:pt>
                <c:pt idx="661">
                  <c:v>40795.0</c:v>
                </c:pt>
                <c:pt idx="662">
                  <c:v>40802.0</c:v>
                </c:pt>
                <c:pt idx="663">
                  <c:v>40809.0</c:v>
                </c:pt>
                <c:pt idx="664">
                  <c:v>40816.0</c:v>
                </c:pt>
                <c:pt idx="665">
                  <c:v>40823.0</c:v>
                </c:pt>
                <c:pt idx="666">
                  <c:v>40830.0</c:v>
                </c:pt>
                <c:pt idx="667">
                  <c:v>40837.0</c:v>
                </c:pt>
                <c:pt idx="668">
                  <c:v>40844.0</c:v>
                </c:pt>
                <c:pt idx="669">
                  <c:v>40851.0</c:v>
                </c:pt>
                <c:pt idx="670">
                  <c:v>40858.0</c:v>
                </c:pt>
                <c:pt idx="671">
                  <c:v>40865.0</c:v>
                </c:pt>
                <c:pt idx="672">
                  <c:v>40872.0</c:v>
                </c:pt>
                <c:pt idx="673">
                  <c:v>40879.0</c:v>
                </c:pt>
                <c:pt idx="674">
                  <c:v>40886.0</c:v>
                </c:pt>
                <c:pt idx="675">
                  <c:v>40893.0</c:v>
                </c:pt>
                <c:pt idx="676">
                  <c:v>40900.0</c:v>
                </c:pt>
                <c:pt idx="677">
                  <c:v>40907.0</c:v>
                </c:pt>
                <c:pt idx="678">
                  <c:v>40914.0</c:v>
                </c:pt>
                <c:pt idx="679">
                  <c:v>40921.0</c:v>
                </c:pt>
                <c:pt idx="680">
                  <c:v>40928.0</c:v>
                </c:pt>
                <c:pt idx="681">
                  <c:v>40935.0</c:v>
                </c:pt>
                <c:pt idx="682">
                  <c:v>40942.0</c:v>
                </c:pt>
                <c:pt idx="683">
                  <c:v>40949.0</c:v>
                </c:pt>
                <c:pt idx="684">
                  <c:v>40956.0</c:v>
                </c:pt>
                <c:pt idx="685">
                  <c:v>40963.0</c:v>
                </c:pt>
                <c:pt idx="686">
                  <c:v>40970.0</c:v>
                </c:pt>
                <c:pt idx="687">
                  <c:v>40977.0</c:v>
                </c:pt>
                <c:pt idx="688">
                  <c:v>40984.0</c:v>
                </c:pt>
                <c:pt idx="689">
                  <c:v>40991.0</c:v>
                </c:pt>
                <c:pt idx="690">
                  <c:v>40998.0</c:v>
                </c:pt>
                <c:pt idx="691">
                  <c:v>41005.0</c:v>
                </c:pt>
                <c:pt idx="692">
                  <c:v>41012.0</c:v>
                </c:pt>
                <c:pt idx="693">
                  <c:v>41019.0</c:v>
                </c:pt>
                <c:pt idx="694">
                  <c:v>41026.0</c:v>
                </c:pt>
                <c:pt idx="695">
                  <c:v>41033.0</c:v>
                </c:pt>
                <c:pt idx="696">
                  <c:v>41040.0</c:v>
                </c:pt>
                <c:pt idx="697">
                  <c:v>41047.0</c:v>
                </c:pt>
                <c:pt idx="698">
                  <c:v>41054.0</c:v>
                </c:pt>
                <c:pt idx="699">
                  <c:v>41061.0</c:v>
                </c:pt>
                <c:pt idx="700">
                  <c:v>41068.0</c:v>
                </c:pt>
                <c:pt idx="701">
                  <c:v>41075.0</c:v>
                </c:pt>
                <c:pt idx="702">
                  <c:v>41082.0</c:v>
                </c:pt>
                <c:pt idx="703">
                  <c:v>41089.0</c:v>
                </c:pt>
                <c:pt idx="704">
                  <c:v>41096.0</c:v>
                </c:pt>
                <c:pt idx="705">
                  <c:v>41103.0</c:v>
                </c:pt>
                <c:pt idx="706">
                  <c:v>41110.0</c:v>
                </c:pt>
                <c:pt idx="707">
                  <c:v>41117.0</c:v>
                </c:pt>
                <c:pt idx="708">
                  <c:v>41124.0</c:v>
                </c:pt>
                <c:pt idx="709">
                  <c:v>41131.0</c:v>
                </c:pt>
                <c:pt idx="710">
                  <c:v>41138.0</c:v>
                </c:pt>
                <c:pt idx="711">
                  <c:v>41145.0</c:v>
                </c:pt>
                <c:pt idx="712">
                  <c:v>41152.0</c:v>
                </c:pt>
                <c:pt idx="713">
                  <c:v>41159.0</c:v>
                </c:pt>
                <c:pt idx="714">
                  <c:v>41166.0</c:v>
                </c:pt>
                <c:pt idx="715">
                  <c:v>41173.0</c:v>
                </c:pt>
                <c:pt idx="716">
                  <c:v>41180.0</c:v>
                </c:pt>
                <c:pt idx="717">
                  <c:v>41187.0</c:v>
                </c:pt>
                <c:pt idx="718">
                  <c:v>41194.0</c:v>
                </c:pt>
                <c:pt idx="719">
                  <c:v>41201.0</c:v>
                </c:pt>
                <c:pt idx="720">
                  <c:v>41208.0</c:v>
                </c:pt>
                <c:pt idx="721">
                  <c:v>41215.0</c:v>
                </c:pt>
                <c:pt idx="722">
                  <c:v>41222.0</c:v>
                </c:pt>
                <c:pt idx="723">
                  <c:v>41229.0</c:v>
                </c:pt>
                <c:pt idx="724">
                  <c:v>41236.0</c:v>
                </c:pt>
                <c:pt idx="725">
                  <c:v>41243.0</c:v>
                </c:pt>
                <c:pt idx="726">
                  <c:v>41250.0</c:v>
                </c:pt>
                <c:pt idx="727">
                  <c:v>41257.0</c:v>
                </c:pt>
                <c:pt idx="728">
                  <c:v>41264.0</c:v>
                </c:pt>
                <c:pt idx="729">
                  <c:v>41271.0</c:v>
                </c:pt>
                <c:pt idx="730">
                  <c:v>41278.0</c:v>
                </c:pt>
                <c:pt idx="731">
                  <c:v>41285.0</c:v>
                </c:pt>
                <c:pt idx="732">
                  <c:v>41292.0</c:v>
                </c:pt>
                <c:pt idx="733">
                  <c:v>41299.0</c:v>
                </c:pt>
                <c:pt idx="734">
                  <c:v>41306.0</c:v>
                </c:pt>
                <c:pt idx="735">
                  <c:v>41313.0</c:v>
                </c:pt>
                <c:pt idx="736">
                  <c:v>41320.0</c:v>
                </c:pt>
                <c:pt idx="737">
                  <c:v>41327.0</c:v>
                </c:pt>
                <c:pt idx="738">
                  <c:v>41334.0</c:v>
                </c:pt>
                <c:pt idx="739">
                  <c:v>41341.0</c:v>
                </c:pt>
                <c:pt idx="740">
                  <c:v>41348.0</c:v>
                </c:pt>
                <c:pt idx="741">
                  <c:v>41355.0</c:v>
                </c:pt>
                <c:pt idx="742">
                  <c:v>41362.0</c:v>
                </c:pt>
                <c:pt idx="743">
                  <c:v>41369.0</c:v>
                </c:pt>
                <c:pt idx="744">
                  <c:v>41376.0</c:v>
                </c:pt>
                <c:pt idx="745">
                  <c:v>41383.0</c:v>
                </c:pt>
                <c:pt idx="746">
                  <c:v>41390.0</c:v>
                </c:pt>
                <c:pt idx="747">
                  <c:v>41397.0</c:v>
                </c:pt>
                <c:pt idx="748">
                  <c:v>41404.0</c:v>
                </c:pt>
                <c:pt idx="749">
                  <c:v>41411.0</c:v>
                </c:pt>
                <c:pt idx="750">
                  <c:v>41418.0</c:v>
                </c:pt>
                <c:pt idx="751">
                  <c:v>41425.0</c:v>
                </c:pt>
                <c:pt idx="752">
                  <c:v>41432.0</c:v>
                </c:pt>
                <c:pt idx="753">
                  <c:v>41439.0</c:v>
                </c:pt>
                <c:pt idx="754">
                  <c:v>41446.0</c:v>
                </c:pt>
                <c:pt idx="755">
                  <c:v>41453.0</c:v>
                </c:pt>
                <c:pt idx="756">
                  <c:v>41460.0</c:v>
                </c:pt>
                <c:pt idx="757">
                  <c:v>41467.0</c:v>
                </c:pt>
                <c:pt idx="758">
                  <c:v>41474.0</c:v>
                </c:pt>
                <c:pt idx="759">
                  <c:v>41481.0</c:v>
                </c:pt>
                <c:pt idx="760">
                  <c:v>41488.0</c:v>
                </c:pt>
                <c:pt idx="761">
                  <c:v>41495.0</c:v>
                </c:pt>
                <c:pt idx="762">
                  <c:v>41502.0</c:v>
                </c:pt>
                <c:pt idx="763">
                  <c:v>41509.0</c:v>
                </c:pt>
                <c:pt idx="764">
                  <c:v>41516.0</c:v>
                </c:pt>
                <c:pt idx="765">
                  <c:v>41523.0</c:v>
                </c:pt>
                <c:pt idx="766">
                  <c:v>41530.0</c:v>
                </c:pt>
                <c:pt idx="767">
                  <c:v>41537.0</c:v>
                </c:pt>
                <c:pt idx="768">
                  <c:v>41544.0</c:v>
                </c:pt>
                <c:pt idx="769">
                  <c:v>41551.0</c:v>
                </c:pt>
                <c:pt idx="770">
                  <c:v>41558.0</c:v>
                </c:pt>
                <c:pt idx="771">
                  <c:v>41565.0</c:v>
                </c:pt>
                <c:pt idx="772">
                  <c:v>41572.0</c:v>
                </c:pt>
                <c:pt idx="773">
                  <c:v>41579.0</c:v>
                </c:pt>
                <c:pt idx="774">
                  <c:v>41586.0</c:v>
                </c:pt>
                <c:pt idx="775">
                  <c:v>41593.0</c:v>
                </c:pt>
                <c:pt idx="776">
                  <c:v>41600.0</c:v>
                </c:pt>
                <c:pt idx="777">
                  <c:v>41607.0</c:v>
                </c:pt>
                <c:pt idx="778">
                  <c:v>41614.0</c:v>
                </c:pt>
                <c:pt idx="779">
                  <c:v>41621.0</c:v>
                </c:pt>
                <c:pt idx="780">
                  <c:v>41628.0</c:v>
                </c:pt>
                <c:pt idx="781">
                  <c:v>41635.0</c:v>
                </c:pt>
                <c:pt idx="782">
                  <c:v>41642.0</c:v>
                </c:pt>
                <c:pt idx="783">
                  <c:v>41649.0</c:v>
                </c:pt>
                <c:pt idx="784">
                  <c:v>41656.0</c:v>
                </c:pt>
                <c:pt idx="785">
                  <c:v>41663.0</c:v>
                </c:pt>
                <c:pt idx="786">
                  <c:v>41670.0</c:v>
                </c:pt>
                <c:pt idx="787">
                  <c:v>41677.0</c:v>
                </c:pt>
                <c:pt idx="788">
                  <c:v>41684.0</c:v>
                </c:pt>
                <c:pt idx="789">
                  <c:v>41691.0</c:v>
                </c:pt>
                <c:pt idx="790">
                  <c:v>41698.0</c:v>
                </c:pt>
                <c:pt idx="791">
                  <c:v>41705.0</c:v>
                </c:pt>
                <c:pt idx="792">
                  <c:v>41712.0</c:v>
                </c:pt>
                <c:pt idx="793">
                  <c:v>41719.0</c:v>
                </c:pt>
                <c:pt idx="794">
                  <c:v>41726.0</c:v>
                </c:pt>
                <c:pt idx="795">
                  <c:v>41733.0</c:v>
                </c:pt>
                <c:pt idx="796">
                  <c:v>41740.0</c:v>
                </c:pt>
                <c:pt idx="797">
                  <c:v>41747.0</c:v>
                </c:pt>
                <c:pt idx="798">
                  <c:v>41754.0</c:v>
                </c:pt>
                <c:pt idx="799">
                  <c:v>41761.0</c:v>
                </c:pt>
                <c:pt idx="800">
                  <c:v>41768.0</c:v>
                </c:pt>
                <c:pt idx="801">
                  <c:v>41775.0</c:v>
                </c:pt>
                <c:pt idx="802">
                  <c:v>41782.0</c:v>
                </c:pt>
                <c:pt idx="803">
                  <c:v>41789.0</c:v>
                </c:pt>
                <c:pt idx="804">
                  <c:v>41796.0</c:v>
                </c:pt>
                <c:pt idx="805">
                  <c:v>41803.0</c:v>
                </c:pt>
                <c:pt idx="806">
                  <c:v>41810.0</c:v>
                </c:pt>
                <c:pt idx="807">
                  <c:v>41817.0</c:v>
                </c:pt>
                <c:pt idx="808">
                  <c:v>41824.0</c:v>
                </c:pt>
                <c:pt idx="809">
                  <c:v>41831.0</c:v>
                </c:pt>
                <c:pt idx="810">
                  <c:v>41838.0</c:v>
                </c:pt>
                <c:pt idx="811">
                  <c:v>41845.0</c:v>
                </c:pt>
                <c:pt idx="812">
                  <c:v>41852.0</c:v>
                </c:pt>
                <c:pt idx="813">
                  <c:v>41859.0</c:v>
                </c:pt>
                <c:pt idx="814">
                  <c:v>41866.0</c:v>
                </c:pt>
                <c:pt idx="815">
                  <c:v>41873.0</c:v>
                </c:pt>
                <c:pt idx="816">
                  <c:v>41880.0</c:v>
                </c:pt>
                <c:pt idx="817">
                  <c:v>41887.0</c:v>
                </c:pt>
                <c:pt idx="818">
                  <c:v>41894.0</c:v>
                </c:pt>
                <c:pt idx="819">
                  <c:v>41901.0</c:v>
                </c:pt>
                <c:pt idx="820">
                  <c:v>41908.0</c:v>
                </c:pt>
                <c:pt idx="821">
                  <c:v>41915.0</c:v>
                </c:pt>
                <c:pt idx="822">
                  <c:v>41922.0</c:v>
                </c:pt>
                <c:pt idx="823">
                  <c:v>41929.0</c:v>
                </c:pt>
                <c:pt idx="824">
                  <c:v>41936.0</c:v>
                </c:pt>
                <c:pt idx="825">
                  <c:v>41943.0</c:v>
                </c:pt>
                <c:pt idx="826">
                  <c:v>41950.0</c:v>
                </c:pt>
                <c:pt idx="827">
                  <c:v>41957.0</c:v>
                </c:pt>
                <c:pt idx="828">
                  <c:v>41964.0</c:v>
                </c:pt>
                <c:pt idx="829">
                  <c:v>41971.0</c:v>
                </c:pt>
                <c:pt idx="830">
                  <c:v>41978.0</c:v>
                </c:pt>
                <c:pt idx="831">
                  <c:v>41985.0</c:v>
                </c:pt>
                <c:pt idx="832">
                  <c:v>41992.0</c:v>
                </c:pt>
                <c:pt idx="833">
                  <c:v>41999.0</c:v>
                </c:pt>
                <c:pt idx="834">
                  <c:v>42006.0</c:v>
                </c:pt>
                <c:pt idx="835">
                  <c:v>42013.0</c:v>
                </c:pt>
                <c:pt idx="836">
                  <c:v>42020.0</c:v>
                </c:pt>
                <c:pt idx="837">
                  <c:v>42027.0</c:v>
                </c:pt>
                <c:pt idx="838">
                  <c:v>42034.0</c:v>
                </c:pt>
                <c:pt idx="839">
                  <c:v>42041.0</c:v>
                </c:pt>
                <c:pt idx="840">
                  <c:v>42048.0</c:v>
                </c:pt>
                <c:pt idx="841">
                  <c:v>42055.0</c:v>
                </c:pt>
                <c:pt idx="842">
                  <c:v>42062.0</c:v>
                </c:pt>
                <c:pt idx="843">
                  <c:v>42069.0</c:v>
                </c:pt>
                <c:pt idx="844">
                  <c:v>42076.0</c:v>
                </c:pt>
                <c:pt idx="845">
                  <c:v>42083.0</c:v>
                </c:pt>
                <c:pt idx="846">
                  <c:v>42090.0</c:v>
                </c:pt>
                <c:pt idx="847">
                  <c:v>42097.0</c:v>
                </c:pt>
                <c:pt idx="848">
                  <c:v>42104.0</c:v>
                </c:pt>
                <c:pt idx="849">
                  <c:v>42111.0</c:v>
                </c:pt>
                <c:pt idx="850">
                  <c:v>42118.0</c:v>
                </c:pt>
                <c:pt idx="851">
                  <c:v>42125.0</c:v>
                </c:pt>
                <c:pt idx="852">
                  <c:v>42132.0</c:v>
                </c:pt>
                <c:pt idx="853">
                  <c:v>42139.0</c:v>
                </c:pt>
                <c:pt idx="854">
                  <c:v>42146.0</c:v>
                </c:pt>
                <c:pt idx="855">
                  <c:v>42153.0</c:v>
                </c:pt>
                <c:pt idx="856">
                  <c:v>42160.0</c:v>
                </c:pt>
                <c:pt idx="857">
                  <c:v>42167.0</c:v>
                </c:pt>
                <c:pt idx="858">
                  <c:v>42174.0</c:v>
                </c:pt>
                <c:pt idx="859">
                  <c:v>42181.0</c:v>
                </c:pt>
                <c:pt idx="860">
                  <c:v>42188.0</c:v>
                </c:pt>
                <c:pt idx="861">
                  <c:v>42195.0</c:v>
                </c:pt>
                <c:pt idx="862">
                  <c:v>42202.0</c:v>
                </c:pt>
                <c:pt idx="863">
                  <c:v>42209.0</c:v>
                </c:pt>
                <c:pt idx="864">
                  <c:v>42216.0</c:v>
                </c:pt>
                <c:pt idx="865">
                  <c:v>42223.0</c:v>
                </c:pt>
                <c:pt idx="866">
                  <c:v>42230.0</c:v>
                </c:pt>
                <c:pt idx="867">
                  <c:v>42237.0</c:v>
                </c:pt>
                <c:pt idx="868">
                  <c:v>42244.0</c:v>
                </c:pt>
                <c:pt idx="869">
                  <c:v>42251.0</c:v>
                </c:pt>
                <c:pt idx="870">
                  <c:v>42258.0</c:v>
                </c:pt>
                <c:pt idx="871">
                  <c:v>42265.0</c:v>
                </c:pt>
                <c:pt idx="872">
                  <c:v>42272.0</c:v>
                </c:pt>
                <c:pt idx="873">
                  <c:v>42279.0</c:v>
                </c:pt>
                <c:pt idx="874">
                  <c:v>42286.0</c:v>
                </c:pt>
                <c:pt idx="875">
                  <c:v>42293.0</c:v>
                </c:pt>
                <c:pt idx="876">
                  <c:v>42300.0</c:v>
                </c:pt>
                <c:pt idx="877">
                  <c:v>42307.0</c:v>
                </c:pt>
                <c:pt idx="878">
                  <c:v>42314.0</c:v>
                </c:pt>
                <c:pt idx="879">
                  <c:v>42321.0</c:v>
                </c:pt>
                <c:pt idx="880">
                  <c:v>42328.0</c:v>
                </c:pt>
                <c:pt idx="881">
                  <c:v>42335.0</c:v>
                </c:pt>
                <c:pt idx="882">
                  <c:v>42342.0</c:v>
                </c:pt>
                <c:pt idx="883">
                  <c:v>42349.0</c:v>
                </c:pt>
                <c:pt idx="884">
                  <c:v>42356.0</c:v>
                </c:pt>
                <c:pt idx="885">
                  <c:v>42363.0</c:v>
                </c:pt>
                <c:pt idx="886">
                  <c:v>42370.0</c:v>
                </c:pt>
                <c:pt idx="887">
                  <c:v>42377.0</c:v>
                </c:pt>
                <c:pt idx="888">
                  <c:v>42384.0</c:v>
                </c:pt>
                <c:pt idx="889">
                  <c:v>42391.0</c:v>
                </c:pt>
                <c:pt idx="890">
                  <c:v>42398.0</c:v>
                </c:pt>
                <c:pt idx="891">
                  <c:v>42405.0</c:v>
                </c:pt>
                <c:pt idx="892">
                  <c:v>42412.0</c:v>
                </c:pt>
                <c:pt idx="893">
                  <c:v>42419.0</c:v>
                </c:pt>
                <c:pt idx="894">
                  <c:v>42426.0</c:v>
                </c:pt>
                <c:pt idx="895">
                  <c:v>42433.0</c:v>
                </c:pt>
                <c:pt idx="896">
                  <c:v>42440.0</c:v>
                </c:pt>
                <c:pt idx="897">
                  <c:v>42447.0</c:v>
                </c:pt>
                <c:pt idx="898">
                  <c:v>42454.0</c:v>
                </c:pt>
                <c:pt idx="899">
                  <c:v>42461.0</c:v>
                </c:pt>
                <c:pt idx="900">
                  <c:v>42468.0</c:v>
                </c:pt>
                <c:pt idx="901">
                  <c:v>42475.0</c:v>
                </c:pt>
                <c:pt idx="902">
                  <c:v>42482.0</c:v>
                </c:pt>
                <c:pt idx="903">
                  <c:v>42489.0</c:v>
                </c:pt>
                <c:pt idx="904">
                  <c:v>42496.0</c:v>
                </c:pt>
                <c:pt idx="905">
                  <c:v>42503.0</c:v>
                </c:pt>
                <c:pt idx="906">
                  <c:v>42510.0</c:v>
                </c:pt>
                <c:pt idx="907">
                  <c:v>42517.0</c:v>
                </c:pt>
                <c:pt idx="908">
                  <c:v>42524.0</c:v>
                </c:pt>
                <c:pt idx="909">
                  <c:v>42531.0</c:v>
                </c:pt>
                <c:pt idx="910">
                  <c:v>42538.0</c:v>
                </c:pt>
                <c:pt idx="911">
                  <c:v>42545.0</c:v>
                </c:pt>
                <c:pt idx="912">
                  <c:v>42552.0</c:v>
                </c:pt>
                <c:pt idx="913">
                  <c:v>42559.0</c:v>
                </c:pt>
                <c:pt idx="914">
                  <c:v>42566.0</c:v>
                </c:pt>
                <c:pt idx="915">
                  <c:v>42573.0</c:v>
                </c:pt>
                <c:pt idx="916">
                  <c:v>42580.0</c:v>
                </c:pt>
                <c:pt idx="917">
                  <c:v>42587.0</c:v>
                </c:pt>
                <c:pt idx="918">
                  <c:v>42594.0</c:v>
                </c:pt>
                <c:pt idx="919">
                  <c:v>42601.0</c:v>
                </c:pt>
                <c:pt idx="920">
                  <c:v>42608.0</c:v>
                </c:pt>
                <c:pt idx="921">
                  <c:v>42615.0</c:v>
                </c:pt>
                <c:pt idx="922">
                  <c:v>42622.0</c:v>
                </c:pt>
                <c:pt idx="923">
                  <c:v>42629.0</c:v>
                </c:pt>
                <c:pt idx="924">
                  <c:v>42636.0</c:v>
                </c:pt>
                <c:pt idx="925">
                  <c:v>42643.0</c:v>
                </c:pt>
                <c:pt idx="926">
                  <c:v>42650.0</c:v>
                </c:pt>
                <c:pt idx="927">
                  <c:v>42657.0</c:v>
                </c:pt>
                <c:pt idx="928">
                  <c:v>42664.0</c:v>
                </c:pt>
                <c:pt idx="929">
                  <c:v>42671.0</c:v>
                </c:pt>
                <c:pt idx="930">
                  <c:v>42678.0</c:v>
                </c:pt>
                <c:pt idx="931">
                  <c:v>42685.0</c:v>
                </c:pt>
                <c:pt idx="932">
                  <c:v>42692.0</c:v>
                </c:pt>
                <c:pt idx="933">
                  <c:v>42699.0</c:v>
                </c:pt>
                <c:pt idx="934">
                  <c:v>42706.0</c:v>
                </c:pt>
                <c:pt idx="935">
                  <c:v>42713.0</c:v>
                </c:pt>
                <c:pt idx="936">
                  <c:v>42720.0</c:v>
                </c:pt>
                <c:pt idx="937">
                  <c:v>42727.0</c:v>
                </c:pt>
                <c:pt idx="938">
                  <c:v>42734.0</c:v>
                </c:pt>
              </c:numCache>
            </c:numRef>
          </c:cat>
          <c:val>
            <c:numRef>
              <c:f>'DATA&amp;CALC'!$C$2:$C$940</c:f>
              <c:numCache>
                <c:formatCode>0.0000</c:formatCode>
                <c:ptCount val="939"/>
                <c:pt idx="0">
                  <c:v>7.3975</c:v>
                </c:pt>
                <c:pt idx="1">
                  <c:v>7.506</c:v>
                </c:pt>
                <c:pt idx="2">
                  <c:v>7.4506</c:v>
                </c:pt>
                <c:pt idx="3">
                  <c:v>7.5361</c:v>
                </c:pt>
                <c:pt idx="4">
                  <c:v>7.6753</c:v>
                </c:pt>
                <c:pt idx="5">
                  <c:v>7.6035</c:v>
                </c:pt>
                <c:pt idx="6">
                  <c:v>7.8508</c:v>
                </c:pt>
                <c:pt idx="7">
                  <c:v>7.8974</c:v>
                </c:pt>
                <c:pt idx="8">
                  <c:v>7.9299</c:v>
                </c:pt>
                <c:pt idx="9">
                  <c:v>7.8145</c:v>
                </c:pt>
                <c:pt idx="10">
                  <c:v>7.7433</c:v>
                </c:pt>
                <c:pt idx="11">
                  <c:v>7.7755</c:v>
                </c:pt>
                <c:pt idx="12">
                  <c:v>7.7327</c:v>
                </c:pt>
                <c:pt idx="13">
                  <c:v>7.774599999999999</c:v>
                </c:pt>
                <c:pt idx="14">
                  <c:v>7.7434</c:v>
                </c:pt>
                <c:pt idx="15">
                  <c:v>7.7952</c:v>
                </c:pt>
                <c:pt idx="16">
                  <c:v>7.8094</c:v>
                </c:pt>
                <c:pt idx="17">
                  <c:v>7.6532</c:v>
                </c:pt>
                <c:pt idx="18">
                  <c:v>7.7018</c:v>
                </c:pt>
                <c:pt idx="19">
                  <c:v>7.7874</c:v>
                </c:pt>
                <c:pt idx="20">
                  <c:v>7.9059</c:v>
                </c:pt>
                <c:pt idx="21">
                  <c:v>7.9319</c:v>
                </c:pt>
                <c:pt idx="22">
                  <c:v>7.794399999999999</c:v>
                </c:pt>
                <c:pt idx="23">
                  <c:v>7.8082</c:v>
                </c:pt>
                <c:pt idx="24">
                  <c:v>7.8095</c:v>
                </c:pt>
                <c:pt idx="25">
                  <c:v>7.8831</c:v>
                </c:pt>
                <c:pt idx="26">
                  <c:v>7.966</c:v>
                </c:pt>
                <c:pt idx="27">
                  <c:v>7.9665</c:v>
                </c:pt>
                <c:pt idx="28">
                  <c:v>7.8465</c:v>
                </c:pt>
                <c:pt idx="29">
                  <c:v>7.7733</c:v>
                </c:pt>
                <c:pt idx="30">
                  <c:v>7.7264</c:v>
                </c:pt>
                <c:pt idx="31">
                  <c:v>7.8018</c:v>
                </c:pt>
                <c:pt idx="32">
                  <c:v>7.745</c:v>
                </c:pt>
                <c:pt idx="33">
                  <c:v>7.938</c:v>
                </c:pt>
                <c:pt idx="34">
                  <c:v>7.8379</c:v>
                </c:pt>
                <c:pt idx="35">
                  <c:v>7.9035</c:v>
                </c:pt>
                <c:pt idx="36">
                  <c:v>7.892</c:v>
                </c:pt>
                <c:pt idx="37">
                  <c:v>7.8473</c:v>
                </c:pt>
                <c:pt idx="38">
                  <c:v>7.68</c:v>
                </c:pt>
                <c:pt idx="39">
                  <c:v>7.8183</c:v>
                </c:pt>
                <c:pt idx="40">
                  <c:v>7.6826</c:v>
                </c:pt>
                <c:pt idx="41">
                  <c:v>7.7413</c:v>
                </c:pt>
                <c:pt idx="42">
                  <c:v>7.8225</c:v>
                </c:pt>
                <c:pt idx="43">
                  <c:v>7.9053</c:v>
                </c:pt>
                <c:pt idx="44">
                  <c:v>7.9275</c:v>
                </c:pt>
                <c:pt idx="45">
                  <c:v>7.9365</c:v>
                </c:pt>
                <c:pt idx="46">
                  <c:v>7.9958</c:v>
                </c:pt>
                <c:pt idx="47">
                  <c:v>8.089</c:v>
                </c:pt>
                <c:pt idx="48">
                  <c:v>8.0148</c:v>
                </c:pt>
                <c:pt idx="49">
                  <c:v>8.005</c:v>
                </c:pt>
                <c:pt idx="50">
                  <c:v>8.0134</c:v>
                </c:pt>
                <c:pt idx="51">
                  <c:v>8.0167</c:v>
                </c:pt>
                <c:pt idx="52">
                  <c:v>7.9748</c:v>
                </c:pt>
                <c:pt idx="53">
                  <c:v>7.996</c:v>
                </c:pt>
                <c:pt idx="54">
                  <c:v>7.9968</c:v>
                </c:pt>
                <c:pt idx="55">
                  <c:v>8.294</c:v>
                </c:pt>
                <c:pt idx="56">
                  <c:v>8.2088</c:v>
                </c:pt>
                <c:pt idx="57">
                  <c:v>8.1876</c:v>
                </c:pt>
                <c:pt idx="58">
                  <c:v>8.283</c:v>
                </c:pt>
                <c:pt idx="59">
                  <c:v>8.298500000000001</c:v>
                </c:pt>
                <c:pt idx="60">
                  <c:v>8.4157</c:v>
                </c:pt>
                <c:pt idx="61">
                  <c:v>8.4588</c:v>
                </c:pt>
                <c:pt idx="62">
                  <c:v>8.4018</c:v>
                </c:pt>
                <c:pt idx="63">
                  <c:v>8.2938</c:v>
                </c:pt>
                <c:pt idx="64">
                  <c:v>8.4679</c:v>
                </c:pt>
                <c:pt idx="65">
                  <c:v>8.5008</c:v>
                </c:pt>
                <c:pt idx="66">
                  <c:v>8.4886</c:v>
                </c:pt>
                <c:pt idx="67">
                  <c:v>8.6698</c:v>
                </c:pt>
                <c:pt idx="68">
                  <c:v>8.9452</c:v>
                </c:pt>
                <c:pt idx="69">
                  <c:v>9.0833</c:v>
                </c:pt>
                <c:pt idx="70">
                  <c:v>8.9213</c:v>
                </c:pt>
                <c:pt idx="71">
                  <c:v>9.1104</c:v>
                </c:pt>
                <c:pt idx="72">
                  <c:v>8.8648</c:v>
                </c:pt>
                <c:pt idx="73">
                  <c:v>8.7708</c:v>
                </c:pt>
                <c:pt idx="74">
                  <c:v>8.7089</c:v>
                </c:pt>
                <c:pt idx="75">
                  <c:v>8.5875</c:v>
                </c:pt>
                <c:pt idx="76">
                  <c:v>8.7389</c:v>
                </c:pt>
                <c:pt idx="77">
                  <c:v>8.5959</c:v>
                </c:pt>
                <c:pt idx="78">
                  <c:v>8.5963</c:v>
                </c:pt>
                <c:pt idx="79">
                  <c:v>8.6858</c:v>
                </c:pt>
                <c:pt idx="80">
                  <c:v>8.7556</c:v>
                </c:pt>
                <c:pt idx="81">
                  <c:v>8.8647</c:v>
                </c:pt>
                <c:pt idx="82">
                  <c:v>8.9147</c:v>
                </c:pt>
                <c:pt idx="83">
                  <c:v>8.9376</c:v>
                </c:pt>
                <c:pt idx="84">
                  <c:v>8.9135</c:v>
                </c:pt>
                <c:pt idx="85">
                  <c:v>8.9757</c:v>
                </c:pt>
                <c:pt idx="86">
                  <c:v>8.978300000000001</c:v>
                </c:pt>
                <c:pt idx="87">
                  <c:v>9.2435</c:v>
                </c:pt>
                <c:pt idx="88">
                  <c:v>9.3607</c:v>
                </c:pt>
                <c:pt idx="89">
                  <c:v>9.1822</c:v>
                </c:pt>
                <c:pt idx="90">
                  <c:v>9.0685</c:v>
                </c:pt>
                <c:pt idx="91">
                  <c:v>9.2461</c:v>
                </c:pt>
                <c:pt idx="92">
                  <c:v>9.4046</c:v>
                </c:pt>
                <c:pt idx="93">
                  <c:v>9.4611</c:v>
                </c:pt>
                <c:pt idx="94">
                  <c:v>9.4407</c:v>
                </c:pt>
                <c:pt idx="95">
                  <c:v>9.1805</c:v>
                </c:pt>
                <c:pt idx="96">
                  <c:v>9.2968</c:v>
                </c:pt>
                <c:pt idx="97">
                  <c:v>9.4119</c:v>
                </c:pt>
                <c:pt idx="98">
                  <c:v>9.5674</c:v>
                </c:pt>
                <c:pt idx="99">
                  <c:v>9.2198</c:v>
                </c:pt>
                <c:pt idx="100">
                  <c:v>9.111000000000001</c:v>
                </c:pt>
                <c:pt idx="101">
                  <c:v>9.0593</c:v>
                </c:pt>
                <c:pt idx="102">
                  <c:v>8.8342</c:v>
                </c:pt>
                <c:pt idx="103">
                  <c:v>8.8031</c:v>
                </c:pt>
                <c:pt idx="104">
                  <c:v>8.6434</c:v>
                </c:pt>
                <c:pt idx="105">
                  <c:v>8.6406</c:v>
                </c:pt>
                <c:pt idx="106">
                  <c:v>8.7897</c:v>
                </c:pt>
                <c:pt idx="107">
                  <c:v>8.884</c:v>
                </c:pt>
                <c:pt idx="108">
                  <c:v>8.7529</c:v>
                </c:pt>
                <c:pt idx="109">
                  <c:v>8.8745</c:v>
                </c:pt>
                <c:pt idx="110">
                  <c:v>8.9583</c:v>
                </c:pt>
                <c:pt idx="111">
                  <c:v>8.9667</c:v>
                </c:pt>
                <c:pt idx="112">
                  <c:v>8.7885</c:v>
                </c:pt>
                <c:pt idx="113">
                  <c:v>8.7874</c:v>
                </c:pt>
                <c:pt idx="114">
                  <c:v>9.0932</c:v>
                </c:pt>
                <c:pt idx="115">
                  <c:v>9.088800000000001</c:v>
                </c:pt>
                <c:pt idx="116">
                  <c:v>9.174300000000001</c:v>
                </c:pt>
                <c:pt idx="117">
                  <c:v>8.969</c:v>
                </c:pt>
                <c:pt idx="118">
                  <c:v>9.141400000000001</c:v>
                </c:pt>
                <c:pt idx="119">
                  <c:v>9.0204</c:v>
                </c:pt>
                <c:pt idx="120">
                  <c:v>9.0872</c:v>
                </c:pt>
                <c:pt idx="121">
                  <c:v>9.0498</c:v>
                </c:pt>
                <c:pt idx="122">
                  <c:v>9.16</c:v>
                </c:pt>
                <c:pt idx="123">
                  <c:v>9.0497</c:v>
                </c:pt>
                <c:pt idx="124">
                  <c:v>9.1737</c:v>
                </c:pt>
                <c:pt idx="125">
                  <c:v>9.4631</c:v>
                </c:pt>
                <c:pt idx="126">
                  <c:v>9.3566</c:v>
                </c:pt>
                <c:pt idx="127">
                  <c:v>9.2523</c:v>
                </c:pt>
                <c:pt idx="128">
                  <c:v>9.1972</c:v>
                </c:pt>
                <c:pt idx="129">
                  <c:v>9.3247</c:v>
                </c:pt>
                <c:pt idx="130">
                  <c:v>9.3659</c:v>
                </c:pt>
                <c:pt idx="131">
                  <c:v>9.3233</c:v>
                </c:pt>
                <c:pt idx="132">
                  <c:v>9.197100000000001</c:v>
                </c:pt>
                <c:pt idx="133">
                  <c:v>9.1125</c:v>
                </c:pt>
                <c:pt idx="134">
                  <c:v>9.0315</c:v>
                </c:pt>
                <c:pt idx="135">
                  <c:v>9.0097</c:v>
                </c:pt>
                <c:pt idx="136">
                  <c:v>8.8586</c:v>
                </c:pt>
                <c:pt idx="137">
                  <c:v>8.8581</c:v>
                </c:pt>
                <c:pt idx="138">
                  <c:v>8.8285</c:v>
                </c:pt>
                <c:pt idx="139">
                  <c:v>8.8089</c:v>
                </c:pt>
                <c:pt idx="140">
                  <c:v>8.7058</c:v>
                </c:pt>
                <c:pt idx="141">
                  <c:v>8.639900000000001</c:v>
                </c:pt>
                <c:pt idx="142">
                  <c:v>8.8699</c:v>
                </c:pt>
                <c:pt idx="143">
                  <c:v>8.7675</c:v>
                </c:pt>
                <c:pt idx="144">
                  <c:v>8.7328</c:v>
                </c:pt>
                <c:pt idx="145">
                  <c:v>8.8631</c:v>
                </c:pt>
                <c:pt idx="146">
                  <c:v>8.9017</c:v>
                </c:pt>
                <c:pt idx="147">
                  <c:v>8.8248</c:v>
                </c:pt>
                <c:pt idx="148">
                  <c:v>8.7974</c:v>
                </c:pt>
                <c:pt idx="149">
                  <c:v>8.9626</c:v>
                </c:pt>
                <c:pt idx="150">
                  <c:v>9.0384</c:v>
                </c:pt>
                <c:pt idx="151">
                  <c:v>8.9209</c:v>
                </c:pt>
                <c:pt idx="152">
                  <c:v>8.9748</c:v>
                </c:pt>
                <c:pt idx="153">
                  <c:v>8.8859</c:v>
                </c:pt>
                <c:pt idx="154">
                  <c:v>8.9733</c:v>
                </c:pt>
                <c:pt idx="155">
                  <c:v>9.0299</c:v>
                </c:pt>
                <c:pt idx="156">
                  <c:v>8.9256</c:v>
                </c:pt>
                <c:pt idx="157">
                  <c:v>8.9102</c:v>
                </c:pt>
                <c:pt idx="158">
                  <c:v>8.9482</c:v>
                </c:pt>
                <c:pt idx="159">
                  <c:v>9.0596</c:v>
                </c:pt>
                <c:pt idx="160">
                  <c:v>9.098000000000001</c:v>
                </c:pt>
                <c:pt idx="161">
                  <c:v>8.978</c:v>
                </c:pt>
                <c:pt idx="162">
                  <c:v>8.9067</c:v>
                </c:pt>
                <c:pt idx="163">
                  <c:v>8.8809</c:v>
                </c:pt>
                <c:pt idx="164">
                  <c:v>8.8902</c:v>
                </c:pt>
                <c:pt idx="165">
                  <c:v>8.8159</c:v>
                </c:pt>
                <c:pt idx="166">
                  <c:v>8.798</c:v>
                </c:pt>
                <c:pt idx="167">
                  <c:v>8.7745</c:v>
                </c:pt>
                <c:pt idx="168">
                  <c:v>8.8426</c:v>
                </c:pt>
                <c:pt idx="169">
                  <c:v>8.7119</c:v>
                </c:pt>
                <c:pt idx="170">
                  <c:v>8.6669</c:v>
                </c:pt>
                <c:pt idx="171">
                  <c:v>8.5268</c:v>
                </c:pt>
                <c:pt idx="172">
                  <c:v>8.4005</c:v>
                </c:pt>
                <c:pt idx="173">
                  <c:v>8.2657</c:v>
                </c:pt>
                <c:pt idx="174">
                  <c:v>8.2727</c:v>
                </c:pt>
                <c:pt idx="175">
                  <c:v>8.2013</c:v>
                </c:pt>
                <c:pt idx="176">
                  <c:v>8.0842</c:v>
                </c:pt>
                <c:pt idx="177">
                  <c:v>7.9721</c:v>
                </c:pt>
                <c:pt idx="178">
                  <c:v>7.888</c:v>
                </c:pt>
                <c:pt idx="179">
                  <c:v>7.8523</c:v>
                </c:pt>
                <c:pt idx="180">
                  <c:v>7.6143</c:v>
                </c:pt>
                <c:pt idx="181">
                  <c:v>7.4978</c:v>
                </c:pt>
                <c:pt idx="182">
                  <c:v>7.5082</c:v>
                </c:pt>
                <c:pt idx="183">
                  <c:v>7.3957</c:v>
                </c:pt>
                <c:pt idx="184">
                  <c:v>7.3586</c:v>
                </c:pt>
                <c:pt idx="185">
                  <c:v>7.6901</c:v>
                </c:pt>
                <c:pt idx="186">
                  <c:v>7.6628</c:v>
                </c:pt>
                <c:pt idx="187">
                  <c:v>7.6871</c:v>
                </c:pt>
                <c:pt idx="188">
                  <c:v>7.5115</c:v>
                </c:pt>
                <c:pt idx="189">
                  <c:v>7.621</c:v>
                </c:pt>
                <c:pt idx="190">
                  <c:v>7.5385</c:v>
                </c:pt>
                <c:pt idx="191">
                  <c:v>7.489</c:v>
                </c:pt>
                <c:pt idx="192">
                  <c:v>7.5578</c:v>
                </c:pt>
                <c:pt idx="193">
                  <c:v>7.5145</c:v>
                </c:pt>
                <c:pt idx="194">
                  <c:v>7.4791</c:v>
                </c:pt>
                <c:pt idx="195">
                  <c:v>7.4414</c:v>
                </c:pt>
                <c:pt idx="196">
                  <c:v>7.3771</c:v>
                </c:pt>
                <c:pt idx="197">
                  <c:v>7.6274</c:v>
                </c:pt>
                <c:pt idx="198">
                  <c:v>7.5547</c:v>
                </c:pt>
                <c:pt idx="199">
                  <c:v>7.3886</c:v>
                </c:pt>
                <c:pt idx="200">
                  <c:v>7.2254</c:v>
                </c:pt>
                <c:pt idx="201">
                  <c:v>7.2422</c:v>
                </c:pt>
                <c:pt idx="202">
                  <c:v>7.3249</c:v>
                </c:pt>
                <c:pt idx="203">
                  <c:v>7.3227</c:v>
                </c:pt>
                <c:pt idx="204">
                  <c:v>7.2146</c:v>
                </c:pt>
                <c:pt idx="205">
                  <c:v>7.1699</c:v>
                </c:pt>
                <c:pt idx="206">
                  <c:v>7.0929</c:v>
                </c:pt>
                <c:pt idx="207">
                  <c:v>6.9783</c:v>
                </c:pt>
                <c:pt idx="208">
                  <c:v>6.9456</c:v>
                </c:pt>
                <c:pt idx="209">
                  <c:v>6.8636</c:v>
                </c:pt>
                <c:pt idx="210">
                  <c:v>6.8311</c:v>
                </c:pt>
                <c:pt idx="211">
                  <c:v>6.8902</c:v>
                </c:pt>
                <c:pt idx="212">
                  <c:v>6.917</c:v>
                </c:pt>
                <c:pt idx="213">
                  <c:v>6.9236</c:v>
                </c:pt>
                <c:pt idx="214">
                  <c:v>6.9848</c:v>
                </c:pt>
                <c:pt idx="215">
                  <c:v>6.9993</c:v>
                </c:pt>
                <c:pt idx="216">
                  <c:v>7.1604</c:v>
                </c:pt>
                <c:pt idx="217">
                  <c:v>7.2279</c:v>
                </c:pt>
                <c:pt idx="218">
                  <c:v>7.2337</c:v>
                </c:pt>
                <c:pt idx="219">
                  <c:v>7.4712</c:v>
                </c:pt>
                <c:pt idx="220">
                  <c:v>7.3133</c:v>
                </c:pt>
                <c:pt idx="221">
                  <c:v>7.2467</c:v>
                </c:pt>
                <c:pt idx="222">
                  <c:v>7.3181</c:v>
                </c:pt>
                <c:pt idx="223">
                  <c:v>7.2272</c:v>
                </c:pt>
                <c:pt idx="224">
                  <c:v>7.0662</c:v>
                </c:pt>
                <c:pt idx="225">
                  <c:v>7.007</c:v>
                </c:pt>
                <c:pt idx="226">
                  <c:v>6.8563</c:v>
                </c:pt>
                <c:pt idx="227">
                  <c:v>6.7774</c:v>
                </c:pt>
                <c:pt idx="228">
                  <c:v>6.657199999999999</c:v>
                </c:pt>
                <c:pt idx="229">
                  <c:v>6.687699999999999</c:v>
                </c:pt>
                <c:pt idx="230">
                  <c:v>6.9829</c:v>
                </c:pt>
                <c:pt idx="231">
                  <c:v>6.9172</c:v>
                </c:pt>
                <c:pt idx="232">
                  <c:v>7.058</c:v>
                </c:pt>
                <c:pt idx="233">
                  <c:v>7.2536</c:v>
                </c:pt>
                <c:pt idx="234">
                  <c:v>7.2035</c:v>
                </c:pt>
                <c:pt idx="235">
                  <c:v>7.3596</c:v>
                </c:pt>
                <c:pt idx="236">
                  <c:v>7.415</c:v>
                </c:pt>
                <c:pt idx="237">
                  <c:v>7.1397</c:v>
                </c:pt>
                <c:pt idx="238">
                  <c:v>7.2604</c:v>
                </c:pt>
                <c:pt idx="239">
                  <c:v>7.2301</c:v>
                </c:pt>
                <c:pt idx="240">
                  <c:v>7.3763</c:v>
                </c:pt>
                <c:pt idx="241">
                  <c:v>7.6588</c:v>
                </c:pt>
                <c:pt idx="242">
                  <c:v>7.5086</c:v>
                </c:pt>
                <c:pt idx="243">
                  <c:v>7.4275</c:v>
                </c:pt>
                <c:pt idx="244">
                  <c:v>7.3381</c:v>
                </c:pt>
                <c:pt idx="245">
                  <c:v>7.1644</c:v>
                </c:pt>
                <c:pt idx="246">
                  <c:v>7.0754</c:v>
                </c:pt>
                <c:pt idx="247">
                  <c:v>7.0695</c:v>
                </c:pt>
                <c:pt idx="248">
                  <c:v>6.9724</c:v>
                </c:pt>
                <c:pt idx="249">
                  <c:v>7.0767</c:v>
                </c:pt>
                <c:pt idx="250">
                  <c:v>7.0233</c:v>
                </c:pt>
                <c:pt idx="251">
                  <c:v>7.106</c:v>
                </c:pt>
                <c:pt idx="252">
                  <c:v>7.1519</c:v>
                </c:pt>
                <c:pt idx="253">
                  <c:v>6.97</c:v>
                </c:pt>
                <c:pt idx="254">
                  <c:v>6.8545</c:v>
                </c:pt>
                <c:pt idx="255">
                  <c:v>6.8167</c:v>
                </c:pt>
                <c:pt idx="256">
                  <c:v>6.6502</c:v>
                </c:pt>
                <c:pt idx="257">
                  <c:v>6.6714</c:v>
                </c:pt>
                <c:pt idx="258">
                  <c:v>6.7307</c:v>
                </c:pt>
                <c:pt idx="259">
                  <c:v>6.7956</c:v>
                </c:pt>
                <c:pt idx="260">
                  <c:v>6.6663</c:v>
                </c:pt>
                <c:pt idx="261">
                  <c:v>6.7428</c:v>
                </c:pt>
                <c:pt idx="262">
                  <c:v>6.9342</c:v>
                </c:pt>
                <c:pt idx="263">
                  <c:v>6.8411</c:v>
                </c:pt>
                <c:pt idx="264">
                  <c:v>7.0111</c:v>
                </c:pt>
                <c:pt idx="265">
                  <c:v>6.8884</c:v>
                </c:pt>
                <c:pt idx="266">
                  <c:v>6.9304</c:v>
                </c:pt>
                <c:pt idx="267">
                  <c:v>7.0236</c:v>
                </c:pt>
                <c:pt idx="268">
                  <c:v>6.9987</c:v>
                </c:pt>
                <c:pt idx="269">
                  <c:v>7.0203</c:v>
                </c:pt>
                <c:pt idx="270">
                  <c:v>6.9494</c:v>
                </c:pt>
                <c:pt idx="271">
                  <c:v>6.8824</c:v>
                </c:pt>
                <c:pt idx="272">
                  <c:v>6.9579</c:v>
                </c:pt>
                <c:pt idx="273">
                  <c:v>6.9155</c:v>
                </c:pt>
                <c:pt idx="274">
                  <c:v>6.936</c:v>
                </c:pt>
                <c:pt idx="275">
                  <c:v>6.8927</c:v>
                </c:pt>
                <c:pt idx="276">
                  <c:v>6.9685</c:v>
                </c:pt>
                <c:pt idx="277">
                  <c:v>6.8663</c:v>
                </c:pt>
                <c:pt idx="278">
                  <c:v>6.8232</c:v>
                </c:pt>
                <c:pt idx="279">
                  <c:v>6.919</c:v>
                </c:pt>
                <c:pt idx="280">
                  <c:v>6.8824</c:v>
                </c:pt>
                <c:pt idx="281">
                  <c:v>6.7232</c:v>
                </c:pt>
                <c:pt idx="282">
                  <c:v>6.6665</c:v>
                </c:pt>
                <c:pt idx="283">
                  <c:v>6.9107</c:v>
                </c:pt>
                <c:pt idx="284">
                  <c:v>6.8704</c:v>
                </c:pt>
                <c:pt idx="285">
                  <c:v>6.8208</c:v>
                </c:pt>
                <c:pt idx="286">
                  <c:v>6.9129</c:v>
                </c:pt>
                <c:pt idx="287">
                  <c:v>6.8153</c:v>
                </c:pt>
                <c:pt idx="288">
                  <c:v>6.8199</c:v>
                </c:pt>
                <c:pt idx="289">
                  <c:v>7.0406</c:v>
                </c:pt>
                <c:pt idx="290">
                  <c:v>7.0173</c:v>
                </c:pt>
                <c:pt idx="291">
                  <c:v>6.8041</c:v>
                </c:pt>
                <c:pt idx="292">
                  <c:v>6.691</c:v>
                </c:pt>
                <c:pt idx="293">
                  <c:v>6.7138</c:v>
                </c:pt>
                <c:pt idx="294">
                  <c:v>6.9578</c:v>
                </c:pt>
                <c:pt idx="295">
                  <c:v>6.898</c:v>
                </c:pt>
                <c:pt idx="296">
                  <c:v>6.8143</c:v>
                </c:pt>
                <c:pt idx="297">
                  <c:v>6.9169</c:v>
                </c:pt>
                <c:pt idx="298">
                  <c:v>6.8044</c:v>
                </c:pt>
                <c:pt idx="299">
                  <c:v>6.6775</c:v>
                </c:pt>
                <c:pt idx="300">
                  <c:v>6.6822</c:v>
                </c:pt>
                <c:pt idx="301">
                  <c:v>6.5875</c:v>
                </c:pt>
                <c:pt idx="302">
                  <c:v>6.4741</c:v>
                </c:pt>
                <c:pt idx="303">
                  <c:v>6.3617</c:v>
                </c:pt>
                <c:pt idx="304">
                  <c:v>6.3112</c:v>
                </c:pt>
                <c:pt idx="305">
                  <c:v>6.2483</c:v>
                </c:pt>
                <c:pt idx="306">
                  <c:v>6.258</c:v>
                </c:pt>
                <c:pt idx="307">
                  <c:v>6.1005</c:v>
                </c:pt>
                <c:pt idx="308">
                  <c:v>6.0631</c:v>
                </c:pt>
                <c:pt idx="309">
                  <c:v>6.2035</c:v>
                </c:pt>
                <c:pt idx="310">
                  <c:v>6.1739</c:v>
                </c:pt>
                <c:pt idx="311">
                  <c:v>6.1235</c:v>
                </c:pt>
                <c:pt idx="312">
                  <c:v>6.0805</c:v>
                </c:pt>
                <c:pt idx="313">
                  <c:v>6.3076</c:v>
                </c:pt>
                <c:pt idx="314">
                  <c:v>6.2486</c:v>
                </c:pt>
                <c:pt idx="315">
                  <c:v>6.2895</c:v>
                </c:pt>
                <c:pt idx="316">
                  <c:v>6.3333</c:v>
                </c:pt>
                <c:pt idx="317">
                  <c:v>6.4444</c:v>
                </c:pt>
                <c:pt idx="318">
                  <c:v>6.5592</c:v>
                </c:pt>
                <c:pt idx="319">
                  <c:v>6.3479</c:v>
                </c:pt>
                <c:pt idx="320">
                  <c:v>6.2306</c:v>
                </c:pt>
                <c:pt idx="321">
                  <c:v>6.2209</c:v>
                </c:pt>
                <c:pt idx="322">
                  <c:v>6.0732</c:v>
                </c:pt>
                <c:pt idx="323">
                  <c:v>6.1081</c:v>
                </c:pt>
                <c:pt idx="324">
                  <c:v>6.3364</c:v>
                </c:pt>
                <c:pt idx="325">
                  <c:v>6.3548</c:v>
                </c:pt>
                <c:pt idx="326">
                  <c:v>6.3304</c:v>
                </c:pt>
                <c:pt idx="327">
                  <c:v>6.3652</c:v>
                </c:pt>
                <c:pt idx="328">
                  <c:v>6.2478</c:v>
                </c:pt>
                <c:pt idx="329">
                  <c:v>6.3102</c:v>
                </c:pt>
                <c:pt idx="330">
                  <c:v>6.3374</c:v>
                </c:pt>
                <c:pt idx="331">
                  <c:v>6.4154</c:v>
                </c:pt>
                <c:pt idx="332">
                  <c:v>6.4698</c:v>
                </c:pt>
                <c:pt idx="333">
                  <c:v>6.3466</c:v>
                </c:pt>
                <c:pt idx="334">
                  <c:v>6.4575</c:v>
                </c:pt>
                <c:pt idx="335">
                  <c:v>6.4729</c:v>
                </c:pt>
                <c:pt idx="336">
                  <c:v>6.4221</c:v>
                </c:pt>
                <c:pt idx="337">
                  <c:v>6.5809</c:v>
                </c:pt>
                <c:pt idx="338">
                  <c:v>6.5854</c:v>
                </c:pt>
                <c:pt idx="339">
                  <c:v>6.5834</c:v>
                </c:pt>
                <c:pt idx="340">
                  <c:v>6.6075</c:v>
                </c:pt>
                <c:pt idx="341">
                  <c:v>6.5963</c:v>
                </c:pt>
                <c:pt idx="342">
                  <c:v>6.4906</c:v>
                </c:pt>
                <c:pt idx="343">
                  <c:v>6.3955</c:v>
                </c:pt>
                <c:pt idx="344">
                  <c:v>6.3542</c:v>
                </c:pt>
                <c:pt idx="345">
                  <c:v>6.5769</c:v>
                </c:pt>
                <c:pt idx="346">
                  <c:v>6.4662</c:v>
                </c:pt>
                <c:pt idx="347">
                  <c:v>6.2191</c:v>
                </c:pt>
                <c:pt idx="348">
                  <c:v>6.2746</c:v>
                </c:pt>
                <c:pt idx="349">
                  <c:v>6.3667</c:v>
                </c:pt>
                <c:pt idx="350">
                  <c:v>6.4843</c:v>
                </c:pt>
                <c:pt idx="351">
                  <c:v>6.5468</c:v>
                </c:pt>
                <c:pt idx="352">
                  <c:v>6.5195</c:v>
                </c:pt>
                <c:pt idx="353">
                  <c:v>6.4737</c:v>
                </c:pt>
                <c:pt idx="354">
                  <c:v>6.5213</c:v>
                </c:pt>
                <c:pt idx="355">
                  <c:v>6.4817</c:v>
                </c:pt>
                <c:pt idx="356">
                  <c:v>6.5931</c:v>
                </c:pt>
                <c:pt idx="357">
                  <c:v>6.6026</c:v>
                </c:pt>
                <c:pt idx="358">
                  <c:v>6.697599999999999</c:v>
                </c:pt>
                <c:pt idx="359">
                  <c:v>6.7133</c:v>
                </c:pt>
                <c:pt idx="360">
                  <c:v>6.7643</c:v>
                </c:pt>
                <c:pt idx="361">
                  <c:v>6.718</c:v>
                </c:pt>
                <c:pt idx="362">
                  <c:v>6.6463</c:v>
                </c:pt>
                <c:pt idx="363">
                  <c:v>6.7599</c:v>
                </c:pt>
                <c:pt idx="364">
                  <c:v>6.7442</c:v>
                </c:pt>
                <c:pt idx="365">
                  <c:v>6.514</c:v>
                </c:pt>
                <c:pt idx="366">
                  <c:v>6.6358</c:v>
                </c:pt>
                <c:pt idx="367">
                  <c:v>6.6545</c:v>
                </c:pt>
                <c:pt idx="368">
                  <c:v>6.6805</c:v>
                </c:pt>
                <c:pt idx="369">
                  <c:v>6.6824</c:v>
                </c:pt>
                <c:pt idx="370">
                  <c:v>6.7939</c:v>
                </c:pt>
                <c:pt idx="371">
                  <c:v>6.7575</c:v>
                </c:pt>
                <c:pt idx="372">
                  <c:v>6.7777</c:v>
                </c:pt>
                <c:pt idx="373">
                  <c:v>6.64</c:v>
                </c:pt>
                <c:pt idx="374">
                  <c:v>6.697599999999999</c:v>
                </c:pt>
                <c:pt idx="375">
                  <c:v>6.5423</c:v>
                </c:pt>
                <c:pt idx="376">
                  <c:v>6.6251</c:v>
                </c:pt>
                <c:pt idx="377">
                  <c:v>6.5525</c:v>
                </c:pt>
                <c:pt idx="378">
                  <c:v>6.5043</c:v>
                </c:pt>
                <c:pt idx="379">
                  <c:v>6.5005</c:v>
                </c:pt>
                <c:pt idx="380">
                  <c:v>6.3603</c:v>
                </c:pt>
                <c:pt idx="381">
                  <c:v>6.1503</c:v>
                </c:pt>
                <c:pt idx="382">
                  <c:v>6.121</c:v>
                </c:pt>
                <c:pt idx="383">
                  <c:v>5.9881</c:v>
                </c:pt>
                <c:pt idx="384">
                  <c:v>6.1019</c:v>
                </c:pt>
                <c:pt idx="385">
                  <c:v>6.1425</c:v>
                </c:pt>
                <c:pt idx="386">
                  <c:v>6.0182</c:v>
                </c:pt>
                <c:pt idx="387">
                  <c:v>6.1731</c:v>
                </c:pt>
                <c:pt idx="388">
                  <c:v>6.2046</c:v>
                </c:pt>
                <c:pt idx="389">
                  <c:v>6.3302</c:v>
                </c:pt>
                <c:pt idx="390">
                  <c:v>6.2214</c:v>
                </c:pt>
                <c:pt idx="391">
                  <c:v>6.2126</c:v>
                </c:pt>
                <c:pt idx="392">
                  <c:v>6.2502</c:v>
                </c:pt>
                <c:pt idx="393">
                  <c:v>6.2473</c:v>
                </c:pt>
                <c:pt idx="394">
                  <c:v>6.1851</c:v>
                </c:pt>
                <c:pt idx="395">
                  <c:v>6.1222</c:v>
                </c:pt>
                <c:pt idx="396">
                  <c:v>6.2702</c:v>
                </c:pt>
                <c:pt idx="397">
                  <c:v>6.2946</c:v>
                </c:pt>
                <c:pt idx="398">
                  <c:v>6.3117</c:v>
                </c:pt>
                <c:pt idx="399">
                  <c:v>6.3369</c:v>
                </c:pt>
                <c:pt idx="400">
                  <c:v>6.5095</c:v>
                </c:pt>
                <c:pt idx="401">
                  <c:v>6.5326</c:v>
                </c:pt>
                <c:pt idx="402">
                  <c:v>6.5482</c:v>
                </c:pt>
                <c:pt idx="403">
                  <c:v>6.5329</c:v>
                </c:pt>
                <c:pt idx="404">
                  <c:v>6.6875</c:v>
                </c:pt>
                <c:pt idx="405">
                  <c:v>6.7452</c:v>
                </c:pt>
                <c:pt idx="406">
                  <c:v>6.6853</c:v>
                </c:pt>
                <c:pt idx="407">
                  <c:v>6.5439</c:v>
                </c:pt>
                <c:pt idx="408">
                  <c:v>6.4832</c:v>
                </c:pt>
                <c:pt idx="409">
                  <c:v>6.3755</c:v>
                </c:pt>
                <c:pt idx="410">
                  <c:v>6.4399</c:v>
                </c:pt>
                <c:pt idx="411">
                  <c:v>6.3044</c:v>
                </c:pt>
                <c:pt idx="412">
                  <c:v>6.1162</c:v>
                </c:pt>
                <c:pt idx="413">
                  <c:v>6.1642</c:v>
                </c:pt>
                <c:pt idx="414">
                  <c:v>6.2319</c:v>
                </c:pt>
                <c:pt idx="415">
                  <c:v>6.2406</c:v>
                </c:pt>
                <c:pt idx="416">
                  <c:v>6.2356</c:v>
                </c:pt>
                <c:pt idx="417">
                  <c:v>6.3575</c:v>
                </c:pt>
                <c:pt idx="418">
                  <c:v>6.4473</c:v>
                </c:pt>
                <c:pt idx="419">
                  <c:v>6.4471</c:v>
                </c:pt>
                <c:pt idx="420">
                  <c:v>6.3381</c:v>
                </c:pt>
                <c:pt idx="421">
                  <c:v>6.2664</c:v>
                </c:pt>
                <c:pt idx="422">
                  <c:v>6.2497</c:v>
                </c:pt>
                <c:pt idx="423">
                  <c:v>6.1211</c:v>
                </c:pt>
                <c:pt idx="424">
                  <c:v>6.1255</c:v>
                </c:pt>
                <c:pt idx="425">
                  <c:v>6.1641</c:v>
                </c:pt>
                <c:pt idx="426">
                  <c:v>6.1767</c:v>
                </c:pt>
                <c:pt idx="427">
                  <c:v>6.1183</c:v>
                </c:pt>
                <c:pt idx="428">
                  <c:v>6.1193</c:v>
                </c:pt>
                <c:pt idx="429">
                  <c:v>6.0823</c:v>
                </c:pt>
                <c:pt idx="430">
                  <c:v>6.0985</c:v>
                </c:pt>
                <c:pt idx="431">
                  <c:v>5.9923</c:v>
                </c:pt>
                <c:pt idx="432">
                  <c:v>5.957</c:v>
                </c:pt>
                <c:pt idx="433">
                  <c:v>5.9524</c:v>
                </c:pt>
                <c:pt idx="434">
                  <c:v>5.9763</c:v>
                </c:pt>
                <c:pt idx="435">
                  <c:v>6.0371</c:v>
                </c:pt>
                <c:pt idx="436">
                  <c:v>6.0461</c:v>
                </c:pt>
                <c:pt idx="437">
                  <c:v>6.0264</c:v>
                </c:pt>
                <c:pt idx="438">
                  <c:v>6.0212</c:v>
                </c:pt>
                <c:pt idx="439">
                  <c:v>6.0595</c:v>
                </c:pt>
                <c:pt idx="440">
                  <c:v>6.03</c:v>
                </c:pt>
                <c:pt idx="441">
                  <c:v>5.9243</c:v>
                </c:pt>
                <c:pt idx="442">
                  <c:v>5.8944</c:v>
                </c:pt>
                <c:pt idx="443">
                  <c:v>5.8078</c:v>
                </c:pt>
                <c:pt idx="444">
                  <c:v>5.7414</c:v>
                </c:pt>
                <c:pt idx="445">
                  <c:v>5.7284</c:v>
                </c:pt>
                <c:pt idx="446">
                  <c:v>5.8795</c:v>
                </c:pt>
                <c:pt idx="447">
                  <c:v>5.7908</c:v>
                </c:pt>
                <c:pt idx="448">
                  <c:v>5.822</c:v>
                </c:pt>
                <c:pt idx="449">
                  <c:v>5.9487</c:v>
                </c:pt>
                <c:pt idx="450">
                  <c:v>5.81</c:v>
                </c:pt>
                <c:pt idx="451">
                  <c:v>5.8242</c:v>
                </c:pt>
                <c:pt idx="452">
                  <c:v>5.7481</c:v>
                </c:pt>
                <c:pt idx="453">
                  <c:v>5.6354</c:v>
                </c:pt>
                <c:pt idx="454">
                  <c:v>5.529</c:v>
                </c:pt>
                <c:pt idx="455">
                  <c:v>5.3869</c:v>
                </c:pt>
                <c:pt idx="456">
                  <c:v>5.4117</c:v>
                </c:pt>
                <c:pt idx="457">
                  <c:v>5.4153</c:v>
                </c:pt>
                <c:pt idx="458">
                  <c:v>5.3548</c:v>
                </c:pt>
                <c:pt idx="459">
                  <c:v>5.3684</c:v>
                </c:pt>
                <c:pt idx="460">
                  <c:v>5.3922</c:v>
                </c:pt>
                <c:pt idx="461">
                  <c:v>5.3056</c:v>
                </c:pt>
                <c:pt idx="462">
                  <c:v>5.4692</c:v>
                </c:pt>
                <c:pt idx="463">
                  <c:v>5.4047</c:v>
                </c:pt>
                <c:pt idx="464">
                  <c:v>5.543</c:v>
                </c:pt>
                <c:pt idx="465">
                  <c:v>5.4704</c:v>
                </c:pt>
                <c:pt idx="466">
                  <c:v>5.5353</c:v>
                </c:pt>
                <c:pt idx="467">
                  <c:v>5.5824</c:v>
                </c:pt>
                <c:pt idx="468">
                  <c:v>5.4118</c:v>
                </c:pt>
                <c:pt idx="469">
                  <c:v>5.3451</c:v>
                </c:pt>
                <c:pt idx="470">
                  <c:v>5.2962</c:v>
                </c:pt>
                <c:pt idx="471">
                  <c:v>5.4757</c:v>
                </c:pt>
                <c:pt idx="472">
                  <c:v>5.4977</c:v>
                </c:pt>
                <c:pt idx="473">
                  <c:v>5.4382</c:v>
                </c:pt>
                <c:pt idx="474">
                  <c:v>5.5391</c:v>
                </c:pt>
                <c:pt idx="475">
                  <c:v>5.3847</c:v>
                </c:pt>
                <c:pt idx="476">
                  <c:v>5.3067</c:v>
                </c:pt>
                <c:pt idx="477">
                  <c:v>5.2132</c:v>
                </c:pt>
                <c:pt idx="478">
                  <c:v>5.1627</c:v>
                </c:pt>
                <c:pt idx="479">
                  <c:v>5.1052</c:v>
                </c:pt>
                <c:pt idx="480">
                  <c:v>5.2616</c:v>
                </c:pt>
                <c:pt idx="481">
                  <c:v>5.1041</c:v>
                </c:pt>
                <c:pt idx="482">
                  <c:v>5.0703</c:v>
                </c:pt>
                <c:pt idx="483">
                  <c:v>5.0362</c:v>
                </c:pt>
                <c:pt idx="484">
                  <c:v>5.0322</c:v>
                </c:pt>
                <c:pt idx="485">
                  <c:v>5.1222</c:v>
                </c:pt>
                <c:pt idx="486">
                  <c:v>5.1237</c:v>
                </c:pt>
                <c:pt idx="487">
                  <c:v>5.0779</c:v>
                </c:pt>
                <c:pt idx="488">
                  <c:v>5.028</c:v>
                </c:pt>
                <c:pt idx="489">
                  <c:v>5.0031</c:v>
                </c:pt>
                <c:pt idx="490">
                  <c:v>5.1039</c:v>
                </c:pt>
                <c:pt idx="491">
                  <c:v>5.0211</c:v>
                </c:pt>
                <c:pt idx="492">
                  <c:v>5.2291</c:v>
                </c:pt>
                <c:pt idx="493">
                  <c:v>5.1541</c:v>
                </c:pt>
                <c:pt idx="494">
                  <c:v>5.0622</c:v>
                </c:pt>
                <c:pt idx="495">
                  <c:v>5.0781</c:v>
                </c:pt>
                <c:pt idx="496">
                  <c:v>5.0623</c:v>
                </c:pt>
                <c:pt idx="497">
                  <c:v>5.0836</c:v>
                </c:pt>
                <c:pt idx="498">
                  <c:v>5.1462</c:v>
                </c:pt>
                <c:pt idx="499">
                  <c:v>5.1385</c:v>
                </c:pt>
                <c:pt idx="500">
                  <c:v>5.3592</c:v>
                </c:pt>
                <c:pt idx="501">
                  <c:v>5.4255</c:v>
                </c:pt>
                <c:pt idx="502">
                  <c:v>5.3678</c:v>
                </c:pt>
                <c:pt idx="503">
                  <c:v>5.4195</c:v>
                </c:pt>
                <c:pt idx="504">
                  <c:v>5.6095</c:v>
                </c:pt>
                <c:pt idx="505">
                  <c:v>5.7158</c:v>
                </c:pt>
                <c:pt idx="506">
                  <c:v>5.6883</c:v>
                </c:pt>
                <c:pt idx="507">
                  <c:v>5.6547</c:v>
                </c:pt>
                <c:pt idx="508">
                  <c:v>6.03</c:v>
                </c:pt>
                <c:pt idx="509">
                  <c:v>6.3177</c:v>
                </c:pt>
                <c:pt idx="510">
                  <c:v>6.5844</c:v>
                </c:pt>
                <c:pt idx="511">
                  <c:v>6.9952</c:v>
                </c:pt>
                <c:pt idx="512">
                  <c:v>6.727</c:v>
                </c:pt>
                <c:pt idx="513">
                  <c:v>6.9077</c:v>
                </c:pt>
                <c:pt idx="514">
                  <c:v>6.954</c:v>
                </c:pt>
                <c:pt idx="515">
                  <c:v>7.1708</c:v>
                </c:pt>
                <c:pt idx="516">
                  <c:v>7.0131</c:v>
                </c:pt>
                <c:pt idx="517">
                  <c:v>7.2229</c:v>
                </c:pt>
                <c:pt idx="518">
                  <c:v>6.9293</c:v>
                </c:pt>
                <c:pt idx="519">
                  <c:v>7.016</c:v>
                </c:pt>
                <c:pt idx="520">
                  <c:v>7.1235</c:v>
                </c:pt>
                <c:pt idx="521">
                  <c:v>6.8818</c:v>
                </c:pt>
                <c:pt idx="522">
                  <c:v>6.9908</c:v>
                </c:pt>
                <c:pt idx="523">
                  <c:v>6.9395</c:v>
                </c:pt>
                <c:pt idx="524">
                  <c:v>6.9169</c:v>
                </c:pt>
                <c:pt idx="525">
                  <c:v>6.9091</c:v>
                </c:pt>
                <c:pt idx="526">
                  <c:v>6.7759</c:v>
                </c:pt>
                <c:pt idx="527">
                  <c:v>6.8143</c:v>
                </c:pt>
                <c:pt idx="528">
                  <c:v>6.8133</c:v>
                </c:pt>
                <c:pt idx="529">
                  <c:v>7.0421</c:v>
                </c:pt>
                <c:pt idx="530">
                  <c:v>7.052</c:v>
                </c:pt>
                <c:pt idx="531">
                  <c:v>6.8231</c:v>
                </c:pt>
                <c:pt idx="532">
                  <c:v>6.3774</c:v>
                </c:pt>
                <c:pt idx="533">
                  <c:v>6.628999999999999</c:v>
                </c:pt>
                <c:pt idx="534">
                  <c:v>6.5325</c:v>
                </c:pt>
                <c:pt idx="535">
                  <c:v>6.6314</c:v>
                </c:pt>
                <c:pt idx="536">
                  <c:v>6.7002</c:v>
                </c:pt>
                <c:pt idx="537">
                  <c:v>6.5695</c:v>
                </c:pt>
                <c:pt idx="538">
                  <c:v>6.5457</c:v>
                </c:pt>
                <c:pt idx="539">
                  <c:v>6.3385</c:v>
                </c:pt>
                <c:pt idx="540">
                  <c:v>6.5287</c:v>
                </c:pt>
                <c:pt idx="541">
                  <c:v>6.3361</c:v>
                </c:pt>
                <c:pt idx="542">
                  <c:v>6.2903</c:v>
                </c:pt>
                <c:pt idx="543">
                  <c:v>6.4194</c:v>
                </c:pt>
                <c:pt idx="544">
                  <c:v>6.332</c:v>
                </c:pt>
                <c:pt idx="545">
                  <c:v>6.4027</c:v>
                </c:pt>
                <c:pt idx="546">
                  <c:v>6.4573</c:v>
                </c:pt>
                <c:pt idx="547">
                  <c:v>6.4186</c:v>
                </c:pt>
                <c:pt idx="548">
                  <c:v>6.5203</c:v>
                </c:pt>
                <c:pt idx="549">
                  <c:v>6.3938</c:v>
                </c:pt>
                <c:pt idx="550">
                  <c:v>6.2448</c:v>
                </c:pt>
                <c:pt idx="551">
                  <c:v>6.1161</c:v>
                </c:pt>
                <c:pt idx="552">
                  <c:v>6.1202</c:v>
                </c:pt>
                <c:pt idx="553">
                  <c:v>6.0815</c:v>
                </c:pt>
                <c:pt idx="554">
                  <c:v>5.9987</c:v>
                </c:pt>
                <c:pt idx="555">
                  <c:v>6.0384</c:v>
                </c:pt>
                <c:pt idx="556">
                  <c:v>6.0054</c:v>
                </c:pt>
                <c:pt idx="557">
                  <c:v>5.9438</c:v>
                </c:pt>
                <c:pt idx="558">
                  <c:v>5.8711</c:v>
                </c:pt>
                <c:pt idx="559">
                  <c:v>5.806</c:v>
                </c:pt>
                <c:pt idx="560">
                  <c:v>5.7986</c:v>
                </c:pt>
                <c:pt idx="561">
                  <c:v>5.6395</c:v>
                </c:pt>
                <c:pt idx="562">
                  <c:v>5.6103</c:v>
                </c:pt>
                <c:pt idx="563">
                  <c:v>5.5588</c:v>
                </c:pt>
                <c:pt idx="564">
                  <c:v>5.7259</c:v>
                </c:pt>
                <c:pt idx="565">
                  <c:v>5.6914</c:v>
                </c:pt>
                <c:pt idx="566">
                  <c:v>5.6129</c:v>
                </c:pt>
                <c:pt idx="567">
                  <c:v>5.6569</c:v>
                </c:pt>
                <c:pt idx="568">
                  <c:v>5.6696</c:v>
                </c:pt>
                <c:pt idx="569">
                  <c:v>5.6873</c:v>
                </c:pt>
                <c:pt idx="570">
                  <c:v>5.7743</c:v>
                </c:pt>
                <c:pt idx="571">
                  <c:v>5.8473</c:v>
                </c:pt>
                <c:pt idx="572">
                  <c:v>5.7922</c:v>
                </c:pt>
                <c:pt idx="573">
                  <c:v>5.7672</c:v>
                </c:pt>
                <c:pt idx="574">
                  <c:v>5.6668</c:v>
                </c:pt>
                <c:pt idx="575">
                  <c:v>5.6803</c:v>
                </c:pt>
                <c:pt idx="576">
                  <c:v>5.807</c:v>
                </c:pt>
                <c:pt idx="577">
                  <c:v>5.9274</c:v>
                </c:pt>
                <c:pt idx="578">
                  <c:v>5.9866</c:v>
                </c:pt>
                <c:pt idx="579">
                  <c:v>5.9048</c:v>
                </c:pt>
                <c:pt idx="580">
                  <c:v>5.9404</c:v>
                </c:pt>
                <c:pt idx="581">
                  <c:v>5.91</c:v>
                </c:pt>
                <c:pt idx="582">
                  <c:v>5.8943</c:v>
                </c:pt>
                <c:pt idx="583">
                  <c:v>5.8279</c:v>
                </c:pt>
                <c:pt idx="584">
                  <c:v>5.9153</c:v>
                </c:pt>
                <c:pt idx="585">
                  <c:v>6.0446</c:v>
                </c:pt>
                <c:pt idx="586">
                  <c:v>5.94</c:v>
                </c:pt>
                <c:pt idx="587">
                  <c:v>5.9025</c:v>
                </c:pt>
                <c:pt idx="588">
                  <c:v>5.898</c:v>
                </c:pt>
                <c:pt idx="589">
                  <c:v>5.8898</c:v>
                </c:pt>
                <c:pt idx="590">
                  <c:v>5.9049</c:v>
                </c:pt>
                <c:pt idx="591">
                  <c:v>6.2235</c:v>
                </c:pt>
                <c:pt idx="592">
                  <c:v>6.2465</c:v>
                </c:pt>
                <c:pt idx="593">
                  <c:v>6.4504</c:v>
                </c:pt>
                <c:pt idx="594">
                  <c:v>6.4863</c:v>
                </c:pt>
                <c:pt idx="595">
                  <c:v>6.5943</c:v>
                </c:pt>
                <c:pt idx="596">
                  <c:v>6.4583</c:v>
                </c:pt>
                <c:pt idx="597">
                  <c:v>6.361</c:v>
                </c:pt>
                <c:pt idx="598">
                  <c:v>6.4469</c:v>
                </c:pt>
                <c:pt idx="599">
                  <c:v>6.4336</c:v>
                </c:pt>
                <c:pt idx="600">
                  <c:v>6.3635</c:v>
                </c:pt>
                <c:pt idx="601">
                  <c:v>6.2646</c:v>
                </c:pt>
                <c:pt idx="602">
                  <c:v>6.1763</c:v>
                </c:pt>
                <c:pt idx="603">
                  <c:v>6.0758</c:v>
                </c:pt>
                <c:pt idx="604">
                  <c:v>5.9527</c:v>
                </c:pt>
                <c:pt idx="605">
                  <c:v>6.2158</c:v>
                </c:pt>
                <c:pt idx="606">
                  <c:v>6.2345</c:v>
                </c:pt>
                <c:pt idx="607">
                  <c:v>6.2371</c:v>
                </c:pt>
                <c:pt idx="608">
                  <c:v>6.1065</c:v>
                </c:pt>
                <c:pt idx="609">
                  <c:v>6.2033</c:v>
                </c:pt>
                <c:pt idx="610">
                  <c:v>6.1149</c:v>
                </c:pt>
                <c:pt idx="611">
                  <c:v>5.8835</c:v>
                </c:pt>
                <c:pt idx="612">
                  <c:v>5.8256</c:v>
                </c:pt>
                <c:pt idx="613">
                  <c:v>5.8178</c:v>
                </c:pt>
                <c:pt idx="614">
                  <c:v>5.794</c:v>
                </c:pt>
                <c:pt idx="615">
                  <c:v>5.7966</c:v>
                </c:pt>
                <c:pt idx="616">
                  <c:v>5.8482</c:v>
                </c:pt>
                <c:pt idx="617">
                  <c:v>5.7595</c:v>
                </c:pt>
                <c:pt idx="618">
                  <c:v>5.9544</c:v>
                </c:pt>
                <c:pt idx="619">
                  <c:v>5.9966</c:v>
                </c:pt>
                <c:pt idx="620">
                  <c:v>6.155</c:v>
                </c:pt>
                <c:pt idx="621">
                  <c:v>5.9523</c:v>
                </c:pt>
                <c:pt idx="622">
                  <c:v>6.0052</c:v>
                </c:pt>
                <c:pt idx="623">
                  <c:v>5.986</c:v>
                </c:pt>
                <c:pt idx="624">
                  <c:v>5.9646</c:v>
                </c:pt>
                <c:pt idx="625">
                  <c:v>5.8218</c:v>
                </c:pt>
                <c:pt idx="626">
                  <c:v>5.991</c:v>
                </c:pt>
                <c:pt idx="627">
                  <c:v>5.8414</c:v>
                </c:pt>
                <c:pt idx="628">
                  <c:v>5.8177</c:v>
                </c:pt>
                <c:pt idx="629">
                  <c:v>5.8183</c:v>
                </c:pt>
                <c:pt idx="630">
                  <c:v>5.7558</c:v>
                </c:pt>
                <c:pt idx="631">
                  <c:v>5.8496</c:v>
                </c:pt>
                <c:pt idx="632">
                  <c:v>5.6684</c:v>
                </c:pt>
                <c:pt idx="633">
                  <c:v>5.6373</c:v>
                </c:pt>
                <c:pt idx="634">
                  <c:v>5.5673</c:v>
                </c:pt>
                <c:pt idx="635">
                  <c:v>5.5972</c:v>
                </c:pt>
                <c:pt idx="636">
                  <c:v>5.5652</c:v>
                </c:pt>
                <c:pt idx="637">
                  <c:v>5.6018</c:v>
                </c:pt>
                <c:pt idx="638">
                  <c:v>5.4881</c:v>
                </c:pt>
                <c:pt idx="639">
                  <c:v>5.3849</c:v>
                </c:pt>
                <c:pt idx="640">
                  <c:v>5.3724</c:v>
                </c:pt>
                <c:pt idx="641">
                  <c:v>5.3667</c:v>
                </c:pt>
                <c:pt idx="642">
                  <c:v>5.2499</c:v>
                </c:pt>
                <c:pt idx="643">
                  <c:v>5.5329</c:v>
                </c:pt>
                <c:pt idx="644">
                  <c:v>5.5669</c:v>
                </c:pt>
                <c:pt idx="645">
                  <c:v>5.5475</c:v>
                </c:pt>
                <c:pt idx="646">
                  <c:v>5.4252</c:v>
                </c:pt>
                <c:pt idx="647">
                  <c:v>5.3294</c:v>
                </c:pt>
                <c:pt idx="648">
                  <c:v>5.4852</c:v>
                </c:pt>
                <c:pt idx="649">
                  <c:v>5.5229</c:v>
                </c:pt>
                <c:pt idx="650">
                  <c:v>5.4889</c:v>
                </c:pt>
                <c:pt idx="651">
                  <c:v>5.3652</c:v>
                </c:pt>
                <c:pt idx="652">
                  <c:v>5.4117</c:v>
                </c:pt>
                <c:pt idx="653">
                  <c:v>5.555</c:v>
                </c:pt>
                <c:pt idx="654">
                  <c:v>5.4144</c:v>
                </c:pt>
                <c:pt idx="655">
                  <c:v>5.3774</c:v>
                </c:pt>
                <c:pt idx="656">
                  <c:v>5.4758</c:v>
                </c:pt>
                <c:pt idx="657">
                  <c:v>5.5236</c:v>
                </c:pt>
                <c:pt idx="658">
                  <c:v>5.4644</c:v>
                </c:pt>
                <c:pt idx="659">
                  <c:v>5.3687</c:v>
                </c:pt>
                <c:pt idx="660">
                  <c:v>5.397</c:v>
                </c:pt>
                <c:pt idx="661">
                  <c:v>5.5465</c:v>
                </c:pt>
                <c:pt idx="662">
                  <c:v>5.5738</c:v>
                </c:pt>
                <c:pt idx="663">
                  <c:v>5.8487</c:v>
                </c:pt>
                <c:pt idx="664">
                  <c:v>5.8657</c:v>
                </c:pt>
                <c:pt idx="665">
                  <c:v>5.8303</c:v>
                </c:pt>
                <c:pt idx="666">
                  <c:v>5.5626</c:v>
                </c:pt>
                <c:pt idx="667">
                  <c:v>5.5602</c:v>
                </c:pt>
                <c:pt idx="668">
                  <c:v>5.4313</c:v>
                </c:pt>
                <c:pt idx="669">
                  <c:v>5.6087</c:v>
                </c:pt>
                <c:pt idx="670">
                  <c:v>5.638</c:v>
                </c:pt>
                <c:pt idx="671">
                  <c:v>5.7915</c:v>
                </c:pt>
                <c:pt idx="672">
                  <c:v>5.9293</c:v>
                </c:pt>
                <c:pt idx="673">
                  <c:v>5.7901</c:v>
                </c:pt>
                <c:pt idx="674">
                  <c:v>5.7461</c:v>
                </c:pt>
                <c:pt idx="675">
                  <c:v>5.9557</c:v>
                </c:pt>
                <c:pt idx="676">
                  <c:v>5.9731</c:v>
                </c:pt>
                <c:pt idx="677">
                  <c:v>5.9751</c:v>
                </c:pt>
                <c:pt idx="678">
                  <c:v>6.0352</c:v>
                </c:pt>
                <c:pt idx="679">
                  <c:v>6.0585</c:v>
                </c:pt>
                <c:pt idx="680">
                  <c:v>5.9324</c:v>
                </c:pt>
                <c:pt idx="681">
                  <c:v>5.8001</c:v>
                </c:pt>
                <c:pt idx="682">
                  <c:v>5.7969</c:v>
                </c:pt>
                <c:pt idx="683">
                  <c:v>5.7428</c:v>
                </c:pt>
                <c:pt idx="684">
                  <c:v>5.7135</c:v>
                </c:pt>
                <c:pt idx="685">
                  <c:v>5.5745</c:v>
                </c:pt>
                <c:pt idx="686">
                  <c:v>5.6075</c:v>
                </c:pt>
                <c:pt idx="687">
                  <c:v>5.7007</c:v>
                </c:pt>
                <c:pt idx="688">
                  <c:v>5.7296</c:v>
                </c:pt>
                <c:pt idx="689">
                  <c:v>5.7565</c:v>
                </c:pt>
                <c:pt idx="690">
                  <c:v>5.6926</c:v>
                </c:pt>
                <c:pt idx="691">
                  <c:v>5.7875</c:v>
                </c:pt>
                <c:pt idx="692">
                  <c:v>5.7861</c:v>
                </c:pt>
                <c:pt idx="693">
                  <c:v>5.717</c:v>
                </c:pt>
                <c:pt idx="694">
                  <c:v>5.7242</c:v>
                </c:pt>
                <c:pt idx="695">
                  <c:v>5.7986</c:v>
                </c:pt>
                <c:pt idx="696">
                  <c:v>5.859</c:v>
                </c:pt>
                <c:pt idx="697">
                  <c:v>5.9663</c:v>
                </c:pt>
                <c:pt idx="698">
                  <c:v>6.0168</c:v>
                </c:pt>
                <c:pt idx="699">
                  <c:v>6.1232</c:v>
                </c:pt>
                <c:pt idx="700">
                  <c:v>6.0524</c:v>
                </c:pt>
                <c:pt idx="701">
                  <c:v>5.9591</c:v>
                </c:pt>
                <c:pt idx="702">
                  <c:v>5.9588</c:v>
                </c:pt>
                <c:pt idx="703">
                  <c:v>5.9587</c:v>
                </c:pt>
                <c:pt idx="704">
                  <c:v>6.1165</c:v>
                </c:pt>
                <c:pt idx="705">
                  <c:v>6.0992</c:v>
                </c:pt>
                <c:pt idx="706">
                  <c:v>6.0632</c:v>
                </c:pt>
                <c:pt idx="707">
                  <c:v>6.0451</c:v>
                </c:pt>
                <c:pt idx="708">
                  <c:v>5.9791</c:v>
                </c:pt>
                <c:pt idx="709">
                  <c:v>5.9149</c:v>
                </c:pt>
                <c:pt idx="710">
                  <c:v>5.9153</c:v>
                </c:pt>
                <c:pt idx="711">
                  <c:v>5.8306</c:v>
                </c:pt>
                <c:pt idx="712">
                  <c:v>5.7975</c:v>
                </c:pt>
                <c:pt idx="713">
                  <c:v>5.7205</c:v>
                </c:pt>
                <c:pt idx="714">
                  <c:v>5.6842</c:v>
                </c:pt>
                <c:pt idx="715">
                  <c:v>5.7399</c:v>
                </c:pt>
                <c:pt idx="716">
                  <c:v>5.7251</c:v>
                </c:pt>
                <c:pt idx="717">
                  <c:v>5.6797</c:v>
                </c:pt>
                <c:pt idx="718">
                  <c:v>5.7098</c:v>
                </c:pt>
                <c:pt idx="719">
                  <c:v>5.6604</c:v>
                </c:pt>
                <c:pt idx="720">
                  <c:v>5.7729</c:v>
                </c:pt>
                <c:pt idx="721">
                  <c:v>5.7381</c:v>
                </c:pt>
                <c:pt idx="722">
                  <c:v>5.7435</c:v>
                </c:pt>
                <c:pt idx="723">
                  <c:v>5.7858</c:v>
                </c:pt>
                <c:pt idx="724">
                  <c:v>5.66</c:v>
                </c:pt>
                <c:pt idx="725">
                  <c:v>5.6733</c:v>
                </c:pt>
                <c:pt idx="726">
                  <c:v>5.6738</c:v>
                </c:pt>
                <c:pt idx="727">
                  <c:v>5.6204</c:v>
                </c:pt>
                <c:pt idx="728">
                  <c:v>5.5747</c:v>
                </c:pt>
                <c:pt idx="729">
                  <c:v>5.5851</c:v>
                </c:pt>
                <c:pt idx="730">
                  <c:v>5.6038</c:v>
                </c:pt>
                <c:pt idx="731">
                  <c:v>5.5302</c:v>
                </c:pt>
                <c:pt idx="732">
                  <c:v>5.6001</c:v>
                </c:pt>
                <c:pt idx="733">
                  <c:v>5.5222</c:v>
                </c:pt>
                <c:pt idx="734">
                  <c:v>5.455</c:v>
                </c:pt>
                <c:pt idx="735">
                  <c:v>5.5368</c:v>
                </c:pt>
                <c:pt idx="736">
                  <c:v>5.5435</c:v>
                </c:pt>
                <c:pt idx="737">
                  <c:v>5.6641</c:v>
                </c:pt>
                <c:pt idx="738">
                  <c:v>5.7543</c:v>
                </c:pt>
                <c:pt idx="739">
                  <c:v>5.725799999999999</c:v>
                </c:pt>
                <c:pt idx="740">
                  <c:v>5.7596</c:v>
                </c:pt>
                <c:pt idx="741">
                  <c:v>5.8036</c:v>
                </c:pt>
                <c:pt idx="742">
                  <c:v>5.8472</c:v>
                </c:pt>
                <c:pt idx="743">
                  <c:v>5.7299</c:v>
                </c:pt>
                <c:pt idx="744">
                  <c:v>5.7098</c:v>
                </c:pt>
                <c:pt idx="745">
                  <c:v>5.8233</c:v>
                </c:pt>
                <c:pt idx="746">
                  <c:v>5.8519</c:v>
                </c:pt>
                <c:pt idx="747">
                  <c:v>5.8015</c:v>
                </c:pt>
                <c:pt idx="748">
                  <c:v>5.792</c:v>
                </c:pt>
                <c:pt idx="749">
                  <c:v>5.8539</c:v>
                </c:pt>
                <c:pt idx="750">
                  <c:v>5.832</c:v>
                </c:pt>
                <c:pt idx="751">
                  <c:v>5.869099999999999</c:v>
                </c:pt>
                <c:pt idx="752">
                  <c:v>5.7686</c:v>
                </c:pt>
                <c:pt idx="753">
                  <c:v>5.7164</c:v>
                </c:pt>
                <c:pt idx="754">
                  <c:v>6.0583</c:v>
                </c:pt>
                <c:pt idx="755">
                  <c:v>6.0699</c:v>
                </c:pt>
                <c:pt idx="756">
                  <c:v>6.2516</c:v>
                </c:pt>
                <c:pt idx="757">
                  <c:v>6.063</c:v>
                </c:pt>
                <c:pt idx="758">
                  <c:v>5.9671</c:v>
                </c:pt>
                <c:pt idx="759">
                  <c:v>5.9241</c:v>
                </c:pt>
                <c:pt idx="760">
                  <c:v>5.9383</c:v>
                </c:pt>
                <c:pt idx="761">
                  <c:v>5.8502</c:v>
                </c:pt>
                <c:pt idx="762">
                  <c:v>5.9149</c:v>
                </c:pt>
                <c:pt idx="763">
                  <c:v>6.0162</c:v>
                </c:pt>
                <c:pt idx="764">
                  <c:v>6.1158</c:v>
                </c:pt>
                <c:pt idx="765">
                  <c:v>6.0797</c:v>
                </c:pt>
                <c:pt idx="766">
                  <c:v>5.9314</c:v>
                </c:pt>
                <c:pt idx="767">
                  <c:v>5.9333</c:v>
                </c:pt>
                <c:pt idx="768">
                  <c:v>5.9892</c:v>
                </c:pt>
                <c:pt idx="769">
                  <c:v>5.9709</c:v>
                </c:pt>
                <c:pt idx="770">
                  <c:v>6.0012</c:v>
                </c:pt>
                <c:pt idx="771">
                  <c:v>5.9</c:v>
                </c:pt>
                <c:pt idx="772">
                  <c:v>5.8931</c:v>
                </c:pt>
                <c:pt idx="773">
                  <c:v>5.9716</c:v>
                </c:pt>
                <c:pt idx="774">
                  <c:v>6.1366</c:v>
                </c:pt>
                <c:pt idx="775">
                  <c:v>6.1134</c:v>
                </c:pt>
                <c:pt idx="776">
                  <c:v>6.0636</c:v>
                </c:pt>
                <c:pt idx="777">
                  <c:v>6.1269</c:v>
                </c:pt>
                <c:pt idx="778">
                  <c:v>6.163</c:v>
                </c:pt>
                <c:pt idx="779">
                  <c:v>6.1789</c:v>
                </c:pt>
                <c:pt idx="780">
                  <c:v>6.1616</c:v>
                </c:pt>
                <c:pt idx="781">
                  <c:v>6.1466</c:v>
                </c:pt>
                <c:pt idx="782">
                  <c:v>6.158</c:v>
                </c:pt>
                <c:pt idx="783">
                  <c:v>6.1446</c:v>
                </c:pt>
                <c:pt idx="784">
                  <c:v>6.1554</c:v>
                </c:pt>
                <c:pt idx="785">
                  <c:v>6.145</c:v>
                </c:pt>
                <c:pt idx="786">
                  <c:v>6.2804</c:v>
                </c:pt>
                <c:pt idx="787">
                  <c:v>6.1766</c:v>
                </c:pt>
                <c:pt idx="788">
                  <c:v>6.0772</c:v>
                </c:pt>
                <c:pt idx="789">
                  <c:v>6.0771</c:v>
                </c:pt>
                <c:pt idx="790">
                  <c:v>6.0034</c:v>
                </c:pt>
                <c:pt idx="791">
                  <c:v>5.9872</c:v>
                </c:pt>
                <c:pt idx="792">
                  <c:v>5.9731</c:v>
                </c:pt>
                <c:pt idx="793">
                  <c:v>6.0519</c:v>
                </c:pt>
                <c:pt idx="794">
                  <c:v>6.0069</c:v>
                </c:pt>
                <c:pt idx="795">
                  <c:v>5.9997</c:v>
                </c:pt>
                <c:pt idx="796">
                  <c:v>5.9339</c:v>
                </c:pt>
                <c:pt idx="797">
                  <c:v>5.9876</c:v>
                </c:pt>
                <c:pt idx="798">
                  <c:v>6.0208</c:v>
                </c:pt>
                <c:pt idx="799">
                  <c:v>5.9364</c:v>
                </c:pt>
                <c:pt idx="800">
                  <c:v>5.9115</c:v>
                </c:pt>
                <c:pt idx="801">
                  <c:v>5.9344</c:v>
                </c:pt>
                <c:pt idx="802">
                  <c:v>5.9602</c:v>
                </c:pt>
                <c:pt idx="803">
                  <c:v>5.9734</c:v>
                </c:pt>
                <c:pt idx="804">
                  <c:v>5.9455</c:v>
                </c:pt>
                <c:pt idx="805">
                  <c:v>5.9938</c:v>
                </c:pt>
                <c:pt idx="806">
                  <c:v>6.1181</c:v>
                </c:pt>
                <c:pt idx="807">
                  <c:v>6.1274</c:v>
                </c:pt>
                <c:pt idx="808">
                  <c:v>6.1901</c:v>
                </c:pt>
                <c:pt idx="809">
                  <c:v>6.1796</c:v>
                </c:pt>
                <c:pt idx="810">
                  <c:v>6.1891</c:v>
                </c:pt>
                <c:pt idx="811">
                  <c:v>6.2145</c:v>
                </c:pt>
                <c:pt idx="812">
                  <c:v>6.271</c:v>
                </c:pt>
                <c:pt idx="813">
                  <c:v>6.2362</c:v>
                </c:pt>
                <c:pt idx="814">
                  <c:v>6.1356</c:v>
                </c:pt>
                <c:pt idx="815">
                  <c:v>6.1678</c:v>
                </c:pt>
                <c:pt idx="816">
                  <c:v>6.1975</c:v>
                </c:pt>
                <c:pt idx="817">
                  <c:v>6.2812</c:v>
                </c:pt>
                <c:pt idx="818">
                  <c:v>6.3627</c:v>
                </c:pt>
                <c:pt idx="819">
                  <c:v>6.3535</c:v>
                </c:pt>
                <c:pt idx="820">
                  <c:v>6.458</c:v>
                </c:pt>
                <c:pt idx="821">
                  <c:v>6.5253</c:v>
                </c:pt>
                <c:pt idx="822">
                  <c:v>6.51</c:v>
                </c:pt>
                <c:pt idx="823">
                  <c:v>6.5451</c:v>
                </c:pt>
                <c:pt idx="824">
                  <c:v>6.5977</c:v>
                </c:pt>
                <c:pt idx="825">
                  <c:v>6.751</c:v>
                </c:pt>
                <c:pt idx="826">
                  <c:v>6.8192</c:v>
                </c:pt>
                <c:pt idx="827">
                  <c:v>6.7546</c:v>
                </c:pt>
                <c:pt idx="828">
                  <c:v>6.8072</c:v>
                </c:pt>
                <c:pt idx="829">
                  <c:v>7.0304</c:v>
                </c:pt>
                <c:pt idx="830">
                  <c:v>7.1567</c:v>
                </c:pt>
                <c:pt idx="831">
                  <c:v>7.3511</c:v>
                </c:pt>
                <c:pt idx="832">
                  <c:v>7.3641</c:v>
                </c:pt>
                <c:pt idx="833">
                  <c:v>7.4669</c:v>
                </c:pt>
                <c:pt idx="834">
                  <c:v>7.591</c:v>
                </c:pt>
                <c:pt idx="835">
                  <c:v>7.6541</c:v>
                </c:pt>
                <c:pt idx="836">
                  <c:v>7.5532</c:v>
                </c:pt>
                <c:pt idx="837">
                  <c:v>7.7657</c:v>
                </c:pt>
                <c:pt idx="838">
                  <c:v>7.7291</c:v>
                </c:pt>
                <c:pt idx="839">
                  <c:v>7.6307</c:v>
                </c:pt>
                <c:pt idx="840">
                  <c:v>7.5896</c:v>
                </c:pt>
                <c:pt idx="841">
                  <c:v>7.5271</c:v>
                </c:pt>
                <c:pt idx="842">
                  <c:v>7.6655</c:v>
                </c:pt>
                <c:pt idx="843">
                  <c:v>7.9073</c:v>
                </c:pt>
                <c:pt idx="844">
                  <c:v>8.2111</c:v>
                </c:pt>
                <c:pt idx="845">
                  <c:v>8.0193</c:v>
                </c:pt>
                <c:pt idx="846">
                  <c:v>7.9743</c:v>
                </c:pt>
                <c:pt idx="847">
                  <c:v>7.9434</c:v>
                </c:pt>
                <c:pt idx="848">
                  <c:v>8.0995</c:v>
                </c:pt>
                <c:pt idx="849">
                  <c:v>7.8324</c:v>
                </c:pt>
                <c:pt idx="850">
                  <c:v>7.7737</c:v>
                </c:pt>
                <c:pt idx="851">
                  <c:v>7.603099999999999</c:v>
                </c:pt>
                <c:pt idx="852">
                  <c:v>7.4779</c:v>
                </c:pt>
                <c:pt idx="853">
                  <c:v>7.3089</c:v>
                </c:pt>
                <c:pt idx="854">
                  <c:v>7.6476</c:v>
                </c:pt>
                <c:pt idx="855">
                  <c:v>7.7716</c:v>
                </c:pt>
                <c:pt idx="856">
                  <c:v>7.9497</c:v>
                </c:pt>
                <c:pt idx="857">
                  <c:v>7.7564</c:v>
                </c:pt>
                <c:pt idx="858">
                  <c:v>7.723</c:v>
                </c:pt>
                <c:pt idx="859">
                  <c:v>7.837</c:v>
                </c:pt>
                <c:pt idx="860">
                  <c:v>7.9881</c:v>
                </c:pt>
                <c:pt idx="861">
                  <c:v>8.0091</c:v>
                </c:pt>
                <c:pt idx="862">
                  <c:v>8.1733</c:v>
                </c:pt>
                <c:pt idx="863">
                  <c:v>8.2044</c:v>
                </c:pt>
                <c:pt idx="864">
                  <c:v>8.1826</c:v>
                </c:pt>
                <c:pt idx="865">
                  <c:v>8.2709</c:v>
                </c:pt>
                <c:pt idx="866">
                  <c:v>8.2247</c:v>
                </c:pt>
                <c:pt idx="867">
                  <c:v>8.1962</c:v>
                </c:pt>
                <c:pt idx="868">
                  <c:v>8.285</c:v>
                </c:pt>
                <c:pt idx="869">
                  <c:v>8.3086</c:v>
                </c:pt>
                <c:pt idx="870">
                  <c:v>8.1522</c:v>
                </c:pt>
                <c:pt idx="871">
                  <c:v>8.163</c:v>
                </c:pt>
                <c:pt idx="872">
                  <c:v>8.5236</c:v>
                </c:pt>
                <c:pt idx="873">
                  <c:v>8.3726</c:v>
                </c:pt>
                <c:pt idx="874">
                  <c:v>8.078900000000001</c:v>
                </c:pt>
                <c:pt idx="875">
                  <c:v>8.1108</c:v>
                </c:pt>
                <c:pt idx="876">
                  <c:v>8.3865</c:v>
                </c:pt>
                <c:pt idx="877">
                  <c:v>8.4855</c:v>
                </c:pt>
                <c:pt idx="878">
                  <c:v>8.6706</c:v>
                </c:pt>
                <c:pt idx="879">
                  <c:v>8.674900000000001</c:v>
                </c:pt>
                <c:pt idx="880">
                  <c:v>8.641400000000001</c:v>
                </c:pt>
                <c:pt idx="881">
                  <c:v>8.7064</c:v>
                </c:pt>
                <c:pt idx="882">
                  <c:v>8.512</c:v>
                </c:pt>
                <c:pt idx="883">
                  <c:v>8.6866</c:v>
                </c:pt>
                <c:pt idx="884">
                  <c:v>8.7449</c:v>
                </c:pt>
                <c:pt idx="885">
                  <c:v>8.6786</c:v>
                </c:pt>
                <c:pt idx="886">
                  <c:v>8.8664</c:v>
                </c:pt>
                <c:pt idx="887">
                  <c:v>8.88</c:v>
                </c:pt>
                <c:pt idx="888">
                  <c:v>8.8351</c:v>
                </c:pt>
                <c:pt idx="889">
                  <c:v>8.7384</c:v>
                </c:pt>
                <c:pt idx="890">
                  <c:v>8.6789</c:v>
                </c:pt>
                <c:pt idx="891">
                  <c:v>8.5601</c:v>
                </c:pt>
                <c:pt idx="892">
                  <c:v>8.6007</c:v>
                </c:pt>
                <c:pt idx="893">
                  <c:v>8.5576</c:v>
                </c:pt>
                <c:pt idx="894">
                  <c:v>8.6852</c:v>
                </c:pt>
                <c:pt idx="895">
                  <c:v>8.4767</c:v>
                </c:pt>
                <c:pt idx="896">
                  <c:v>8.4134</c:v>
                </c:pt>
                <c:pt idx="897">
                  <c:v>8.3702</c:v>
                </c:pt>
                <c:pt idx="898">
                  <c:v>8.4757</c:v>
                </c:pt>
                <c:pt idx="899">
                  <c:v>8.3196</c:v>
                </c:pt>
                <c:pt idx="900">
                  <c:v>8.237</c:v>
                </c:pt>
                <c:pt idx="901">
                  <c:v>8.2511</c:v>
                </c:pt>
                <c:pt idx="902">
                  <c:v>8.2463</c:v>
                </c:pt>
                <c:pt idx="903">
                  <c:v>8.051</c:v>
                </c:pt>
                <c:pt idx="904">
                  <c:v>8.2055</c:v>
                </c:pt>
                <c:pt idx="905">
                  <c:v>8.2026</c:v>
                </c:pt>
                <c:pt idx="906">
                  <c:v>8.3281</c:v>
                </c:pt>
                <c:pt idx="907">
                  <c:v>8.3366</c:v>
                </c:pt>
                <c:pt idx="908">
                  <c:v>8.173</c:v>
                </c:pt>
                <c:pt idx="909">
                  <c:v>8.2736</c:v>
                </c:pt>
                <c:pt idx="910">
                  <c:v>8.3624</c:v>
                </c:pt>
                <c:pt idx="911">
                  <c:v>8.3331</c:v>
                </c:pt>
                <c:pt idx="912">
                  <c:v>8.3437</c:v>
                </c:pt>
                <c:pt idx="913">
                  <c:v>8.5246</c:v>
                </c:pt>
                <c:pt idx="914">
                  <c:v>8.4836</c:v>
                </c:pt>
                <c:pt idx="915">
                  <c:v>8.5515</c:v>
                </c:pt>
                <c:pt idx="916">
                  <c:v>8.4459</c:v>
                </c:pt>
                <c:pt idx="917">
                  <c:v>8.5076</c:v>
                </c:pt>
                <c:pt idx="918">
                  <c:v>8.211</c:v>
                </c:pt>
                <c:pt idx="919">
                  <c:v>8.219200000000001</c:v>
                </c:pt>
                <c:pt idx="920">
                  <c:v>8.2697</c:v>
                </c:pt>
                <c:pt idx="921">
                  <c:v>8.322</c:v>
                </c:pt>
                <c:pt idx="922">
                  <c:v>8.251200000000001</c:v>
                </c:pt>
                <c:pt idx="923">
                  <c:v>8.3107</c:v>
                </c:pt>
                <c:pt idx="924">
                  <c:v>8.113</c:v>
                </c:pt>
                <c:pt idx="925">
                  <c:v>7.9846</c:v>
                </c:pt>
                <c:pt idx="926">
                  <c:v>8.0862</c:v>
                </c:pt>
                <c:pt idx="927">
                  <c:v>8.2205</c:v>
                </c:pt>
                <c:pt idx="928">
                  <c:v>8.2491</c:v>
                </c:pt>
                <c:pt idx="929">
                  <c:v>8.2645</c:v>
                </c:pt>
                <c:pt idx="930">
                  <c:v>8.1591</c:v>
                </c:pt>
                <c:pt idx="931">
                  <c:v>8.3935</c:v>
                </c:pt>
                <c:pt idx="932">
                  <c:v>8.5974</c:v>
                </c:pt>
                <c:pt idx="933">
                  <c:v>8.5805</c:v>
                </c:pt>
                <c:pt idx="934">
                  <c:v>8.421900000000001</c:v>
                </c:pt>
                <c:pt idx="935">
                  <c:v>8.5033</c:v>
                </c:pt>
                <c:pt idx="936">
                  <c:v>8.6726</c:v>
                </c:pt>
                <c:pt idx="937">
                  <c:v>8.700900000000001</c:v>
                </c:pt>
                <c:pt idx="938">
                  <c:v>8.6406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41026736"/>
        <c:axId val="541005872"/>
      </c:lineChart>
      <c:dateAx>
        <c:axId val="541026736"/>
        <c:scaling>
          <c:orientation val="minMax"/>
        </c:scaling>
        <c:delete val="0"/>
        <c:axPos val="b"/>
        <c:numFmt formatCode="dd:mm:yyyy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541005872"/>
        <c:crosses val="autoZero"/>
        <c:auto val="0"/>
        <c:lblOffset val="100"/>
        <c:baseTimeUnit val="days"/>
        <c:majorUnit val="12.0"/>
        <c:majorTimeUnit val="months"/>
      </c:dateAx>
      <c:valAx>
        <c:axId val="541005872"/>
        <c:scaling>
          <c:orientation val="minMax"/>
          <c:min val="4.0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5410267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'DATA&amp;CALC'!$B$1</c:f>
              <c:strCache>
                <c:ptCount val="1"/>
                <c:pt idx="0">
                  <c:v>NIBOR3M </c:v>
                </c:pt>
              </c:strCache>
            </c:strRef>
          </c:tx>
          <c:spPr>
            <a:ln w="34925" cap="rnd">
              <a:solidFill>
                <a:schemeClr val="accent1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cat>
            <c:numRef>
              <c:f>'DATA&amp;CALC'!$A$2:$A$940</c:f>
              <c:numCache>
                <c:formatCode>m/d/yy</c:formatCode>
                <c:ptCount val="939"/>
                <c:pt idx="0" formatCode="dd\.mm\.yyyy">
                  <c:v>36168.0</c:v>
                </c:pt>
                <c:pt idx="1">
                  <c:v>36175.0</c:v>
                </c:pt>
                <c:pt idx="2">
                  <c:v>36182.0</c:v>
                </c:pt>
                <c:pt idx="3">
                  <c:v>36189.0</c:v>
                </c:pt>
                <c:pt idx="4">
                  <c:v>36196.0</c:v>
                </c:pt>
                <c:pt idx="5">
                  <c:v>36203.0</c:v>
                </c:pt>
                <c:pt idx="6">
                  <c:v>36210.0</c:v>
                </c:pt>
                <c:pt idx="7">
                  <c:v>36217.0</c:v>
                </c:pt>
                <c:pt idx="8">
                  <c:v>36224.0</c:v>
                </c:pt>
                <c:pt idx="9">
                  <c:v>36231.0</c:v>
                </c:pt>
                <c:pt idx="10">
                  <c:v>36238.0</c:v>
                </c:pt>
                <c:pt idx="11">
                  <c:v>36245.0</c:v>
                </c:pt>
                <c:pt idx="12">
                  <c:v>36252.0</c:v>
                </c:pt>
                <c:pt idx="13">
                  <c:v>36259.0</c:v>
                </c:pt>
                <c:pt idx="14">
                  <c:v>36266.0</c:v>
                </c:pt>
                <c:pt idx="15">
                  <c:v>36273.0</c:v>
                </c:pt>
                <c:pt idx="16">
                  <c:v>36280.0</c:v>
                </c:pt>
                <c:pt idx="17">
                  <c:v>36287.0</c:v>
                </c:pt>
                <c:pt idx="18">
                  <c:v>36294.0</c:v>
                </c:pt>
                <c:pt idx="19">
                  <c:v>36301.0</c:v>
                </c:pt>
                <c:pt idx="20">
                  <c:v>36308.0</c:v>
                </c:pt>
                <c:pt idx="21">
                  <c:v>36315.0</c:v>
                </c:pt>
                <c:pt idx="22">
                  <c:v>36322.0</c:v>
                </c:pt>
                <c:pt idx="23">
                  <c:v>36329.0</c:v>
                </c:pt>
                <c:pt idx="24">
                  <c:v>36336.0</c:v>
                </c:pt>
                <c:pt idx="25">
                  <c:v>36343.0</c:v>
                </c:pt>
                <c:pt idx="26">
                  <c:v>36350.0</c:v>
                </c:pt>
                <c:pt idx="27">
                  <c:v>36357.0</c:v>
                </c:pt>
                <c:pt idx="28">
                  <c:v>36364.0</c:v>
                </c:pt>
                <c:pt idx="29">
                  <c:v>36371.0</c:v>
                </c:pt>
                <c:pt idx="30">
                  <c:v>36378.0</c:v>
                </c:pt>
                <c:pt idx="31">
                  <c:v>36385.0</c:v>
                </c:pt>
                <c:pt idx="32">
                  <c:v>36392.0</c:v>
                </c:pt>
                <c:pt idx="33">
                  <c:v>36399.0</c:v>
                </c:pt>
                <c:pt idx="34">
                  <c:v>36406.0</c:v>
                </c:pt>
                <c:pt idx="35">
                  <c:v>36413.0</c:v>
                </c:pt>
                <c:pt idx="36">
                  <c:v>36420.0</c:v>
                </c:pt>
                <c:pt idx="37">
                  <c:v>36427.0</c:v>
                </c:pt>
                <c:pt idx="38">
                  <c:v>36434.0</c:v>
                </c:pt>
                <c:pt idx="39">
                  <c:v>36441.0</c:v>
                </c:pt>
                <c:pt idx="40">
                  <c:v>36448.0</c:v>
                </c:pt>
                <c:pt idx="41">
                  <c:v>36455.0</c:v>
                </c:pt>
                <c:pt idx="42">
                  <c:v>36462.0</c:v>
                </c:pt>
                <c:pt idx="43">
                  <c:v>36469.0</c:v>
                </c:pt>
                <c:pt idx="44">
                  <c:v>36476.0</c:v>
                </c:pt>
                <c:pt idx="45">
                  <c:v>36483.0</c:v>
                </c:pt>
                <c:pt idx="46">
                  <c:v>36490.0</c:v>
                </c:pt>
                <c:pt idx="47">
                  <c:v>36497.0</c:v>
                </c:pt>
                <c:pt idx="48">
                  <c:v>36504.0</c:v>
                </c:pt>
                <c:pt idx="49">
                  <c:v>36511.0</c:v>
                </c:pt>
                <c:pt idx="50">
                  <c:v>36518.0</c:v>
                </c:pt>
                <c:pt idx="51">
                  <c:v>36525.0</c:v>
                </c:pt>
                <c:pt idx="52">
                  <c:v>36532.0</c:v>
                </c:pt>
                <c:pt idx="53">
                  <c:v>36539.0</c:v>
                </c:pt>
                <c:pt idx="54">
                  <c:v>36546.0</c:v>
                </c:pt>
                <c:pt idx="55">
                  <c:v>36553.0</c:v>
                </c:pt>
                <c:pt idx="56">
                  <c:v>36560.0</c:v>
                </c:pt>
                <c:pt idx="57">
                  <c:v>36567.0</c:v>
                </c:pt>
                <c:pt idx="58">
                  <c:v>36574.0</c:v>
                </c:pt>
                <c:pt idx="59">
                  <c:v>36581.0</c:v>
                </c:pt>
                <c:pt idx="60">
                  <c:v>36588.0</c:v>
                </c:pt>
                <c:pt idx="61">
                  <c:v>36595.0</c:v>
                </c:pt>
                <c:pt idx="62">
                  <c:v>36602.0</c:v>
                </c:pt>
                <c:pt idx="63">
                  <c:v>36609.0</c:v>
                </c:pt>
                <c:pt idx="64">
                  <c:v>36616.0</c:v>
                </c:pt>
                <c:pt idx="65">
                  <c:v>36623.0</c:v>
                </c:pt>
                <c:pt idx="66">
                  <c:v>36630.0</c:v>
                </c:pt>
                <c:pt idx="67">
                  <c:v>36637.0</c:v>
                </c:pt>
                <c:pt idx="68">
                  <c:v>36644.0</c:v>
                </c:pt>
                <c:pt idx="69">
                  <c:v>36651.0</c:v>
                </c:pt>
                <c:pt idx="70">
                  <c:v>36658.0</c:v>
                </c:pt>
                <c:pt idx="71">
                  <c:v>36665.0</c:v>
                </c:pt>
                <c:pt idx="72">
                  <c:v>36672.0</c:v>
                </c:pt>
                <c:pt idx="73">
                  <c:v>36679.0</c:v>
                </c:pt>
                <c:pt idx="74">
                  <c:v>36686.0</c:v>
                </c:pt>
                <c:pt idx="75">
                  <c:v>36693.0</c:v>
                </c:pt>
                <c:pt idx="76">
                  <c:v>36700.0</c:v>
                </c:pt>
                <c:pt idx="77">
                  <c:v>36707.0</c:v>
                </c:pt>
                <c:pt idx="78">
                  <c:v>36714.0</c:v>
                </c:pt>
                <c:pt idx="79">
                  <c:v>36721.0</c:v>
                </c:pt>
                <c:pt idx="80">
                  <c:v>36728.0</c:v>
                </c:pt>
                <c:pt idx="81">
                  <c:v>36735.0</c:v>
                </c:pt>
                <c:pt idx="82">
                  <c:v>36742.0</c:v>
                </c:pt>
                <c:pt idx="83">
                  <c:v>36749.0</c:v>
                </c:pt>
                <c:pt idx="84">
                  <c:v>36756.0</c:v>
                </c:pt>
                <c:pt idx="85">
                  <c:v>36763.0</c:v>
                </c:pt>
                <c:pt idx="86">
                  <c:v>36770.0</c:v>
                </c:pt>
                <c:pt idx="87">
                  <c:v>36777.0</c:v>
                </c:pt>
                <c:pt idx="88">
                  <c:v>36784.0</c:v>
                </c:pt>
                <c:pt idx="89">
                  <c:v>36791.0</c:v>
                </c:pt>
                <c:pt idx="90">
                  <c:v>36798.0</c:v>
                </c:pt>
                <c:pt idx="91">
                  <c:v>36805.0</c:v>
                </c:pt>
                <c:pt idx="92">
                  <c:v>36812.0</c:v>
                </c:pt>
                <c:pt idx="93">
                  <c:v>36819.0</c:v>
                </c:pt>
                <c:pt idx="94">
                  <c:v>36826.0</c:v>
                </c:pt>
                <c:pt idx="95">
                  <c:v>36833.0</c:v>
                </c:pt>
                <c:pt idx="96">
                  <c:v>36840.0</c:v>
                </c:pt>
                <c:pt idx="97">
                  <c:v>36847.0</c:v>
                </c:pt>
                <c:pt idx="98">
                  <c:v>36854.0</c:v>
                </c:pt>
                <c:pt idx="99">
                  <c:v>36861.0</c:v>
                </c:pt>
                <c:pt idx="100">
                  <c:v>36868.0</c:v>
                </c:pt>
                <c:pt idx="101">
                  <c:v>36875.0</c:v>
                </c:pt>
                <c:pt idx="102">
                  <c:v>36882.0</c:v>
                </c:pt>
                <c:pt idx="103">
                  <c:v>36889.0</c:v>
                </c:pt>
                <c:pt idx="104">
                  <c:v>36896.0</c:v>
                </c:pt>
                <c:pt idx="105">
                  <c:v>36903.0</c:v>
                </c:pt>
                <c:pt idx="106">
                  <c:v>36910.0</c:v>
                </c:pt>
                <c:pt idx="107">
                  <c:v>36917.0</c:v>
                </c:pt>
                <c:pt idx="108">
                  <c:v>36924.0</c:v>
                </c:pt>
                <c:pt idx="109">
                  <c:v>36931.0</c:v>
                </c:pt>
                <c:pt idx="110">
                  <c:v>36938.0</c:v>
                </c:pt>
                <c:pt idx="111">
                  <c:v>36945.0</c:v>
                </c:pt>
                <c:pt idx="112">
                  <c:v>36952.0</c:v>
                </c:pt>
                <c:pt idx="113">
                  <c:v>36959.0</c:v>
                </c:pt>
                <c:pt idx="114">
                  <c:v>36966.0</c:v>
                </c:pt>
                <c:pt idx="115">
                  <c:v>36973.0</c:v>
                </c:pt>
                <c:pt idx="116">
                  <c:v>36980.0</c:v>
                </c:pt>
                <c:pt idx="117">
                  <c:v>36987.0</c:v>
                </c:pt>
                <c:pt idx="118">
                  <c:v>36994.0</c:v>
                </c:pt>
                <c:pt idx="119">
                  <c:v>37001.0</c:v>
                </c:pt>
                <c:pt idx="120">
                  <c:v>37008.0</c:v>
                </c:pt>
                <c:pt idx="121">
                  <c:v>37015.0</c:v>
                </c:pt>
                <c:pt idx="122">
                  <c:v>37022.0</c:v>
                </c:pt>
                <c:pt idx="123">
                  <c:v>37029.0</c:v>
                </c:pt>
                <c:pt idx="124">
                  <c:v>37036.0</c:v>
                </c:pt>
                <c:pt idx="125">
                  <c:v>37043.0</c:v>
                </c:pt>
                <c:pt idx="126">
                  <c:v>37050.0</c:v>
                </c:pt>
                <c:pt idx="127">
                  <c:v>37057.0</c:v>
                </c:pt>
                <c:pt idx="128">
                  <c:v>37064.0</c:v>
                </c:pt>
                <c:pt idx="129">
                  <c:v>37071.0</c:v>
                </c:pt>
                <c:pt idx="130">
                  <c:v>37078.0</c:v>
                </c:pt>
                <c:pt idx="131">
                  <c:v>37085.0</c:v>
                </c:pt>
                <c:pt idx="132">
                  <c:v>37092.0</c:v>
                </c:pt>
                <c:pt idx="133">
                  <c:v>37099.0</c:v>
                </c:pt>
                <c:pt idx="134">
                  <c:v>37106.0</c:v>
                </c:pt>
                <c:pt idx="135">
                  <c:v>37113.0</c:v>
                </c:pt>
                <c:pt idx="136">
                  <c:v>37120.0</c:v>
                </c:pt>
                <c:pt idx="137">
                  <c:v>37127.0</c:v>
                </c:pt>
                <c:pt idx="138">
                  <c:v>37134.0</c:v>
                </c:pt>
                <c:pt idx="139">
                  <c:v>37141.0</c:v>
                </c:pt>
                <c:pt idx="140">
                  <c:v>37148.0</c:v>
                </c:pt>
                <c:pt idx="141">
                  <c:v>37155.0</c:v>
                </c:pt>
                <c:pt idx="142">
                  <c:v>37162.0</c:v>
                </c:pt>
                <c:pt idx="143">
                  <c:v>37169.0</c:v>
                </c:pt>
                <c:pt idx="144">
                  <c:v>37176.0</c:v>
                </c:pt>
                <c:pt idx="145">
                  <c:v>37183.0</c:v>
                </c:pt>
                <c:pt idx="146">
                  <c:v>37190.0</c:v>
                </c:pt>
                <c:pt idx="147">
                  <c:v>37197.0</c:v>
                </c:pt>
                <c:pt idx="148">
                  <c:v>37204.0</c:v>
                </c:pt>
                <c:pt idx="149">
                  <c:v>37211.0</c:v>
                </c:pt>
                <c:pt idx="150">
                  <c:v>37218.0</c:v>
                </c:pt>
                <c:pt idx="151">
                  <c:v>37225.0</c:v>
                </c:pt>
                <c:pt idx="152">
                  <c:v>37232.0</c:v>
                </c:pt>
                <c:pt idx="153">
                  <c:v>37239.0</c:v>
                </c:pt>
                <c:pt idx="154">
                  <c:v>37246.0</c:v>
                </c:pt>
                <c:pt idx="155">
                  <c:v>37253.0</c:v>
                </c:pt>
                <c:pt idx="156">
                  <c:v>37260.0</c:v>
                </c:pt>
                <c:pt idx="157">
                  <c:v>37267.0</c:v>
                </c:pt>
                <c:pt idx="158">
                  <c:v>37274.0</c:v>
                </c:pt>
                <c:pt idx="159">
                  <c:v>37281.0</c:v>
                </c:pt>
                <c:pt idx="160">
                  <c:v>37288.0</c:v>
                </c:pt>
                <c:pt idx="161">
                  <c:v>37295.0</c:v>
                </c:pt>
                <c:pt idx="162">
                  <c:v>37302.0</c:v>
                </c:pt>
                <c:pt idx="163">
                  <c:v>37309.0</c:v>
                </c:pt>
                <c:pt idx="164">
                  <c:v>37316.0</c:v>
                </c:pt>
                <c:pt idx="165">
                  <c:v>37323.0</c:v>
                </c:pt>
                <c:pt idx="166">
                  <c:v>37330.0</c:v>
                </c:pt>
                <c:pt idx="167">
                  <c:v>37337.0</c:v>
                </c:pt>
                <c:pt idx="168">
                  <c:v>37344.0</c:v>
                </c:pt>
                <c:pt idx="169">
                  <c:v>37351.0</c:v>
                </c:pt>
                <c:pt idx="170">
                  <c:v>37358.0</c:v>
                </c:pt>
                <c:pt idx="171">
                  <c:v>37365.0</c:v>
                </c:pt>
                <c:pt idx="172">
                  <c:v>37372.0</c:v>
                </c:pt>
                <c:pt idx="173">
                  <c:v>37379.0</c:v>
                </c:pt>
                <c:pt idx="174">
                  <c:v>37386.0</c:v>
                </c:pt>
                <c:pt idx="175">
                  <c:v>37393.0</c:v>
                </c:pt>
                <c:pt idx="176">
                  <c:v>37400.0</c:v>
                </c:pt>
                <c:pt idx="177">
                  <c:v>37407.0</c:v>
                </c:pt>
                <c:pt idx="178">
                  <c:v>37414.0</c:v>
                </c:pt>
                <c:pt idx="179">
                  <c:v>37421.0</c:v>
                </c:pt>
                <c:pt idx="180">
                  <c:v>37428.0</c:v>
                </c:pt>
                <c:pt idx="181">
                  <c:v>37435.0</c:v>
                </c:pt>
                <c:pt idx="182">
                  <c:v>37442.0</c:v>
                </c:pt>
                <c:pt idx="183">
                  <c:v>37449.0</c:v>
                </c:pt>
                <c:pt idx="184">
                  <c:v>37456.0</c:v>
                </c:pt>
                <c:pt idx="185">
                  <c:v>37463.0</c:v>
                </c:pt>
                <c:pt idx="186">
                  <c:v>37470.0</c:v>
                </c:pt>
                <c:pt idx="187">
                  <c:v>37477.0</c:v>
                </c:pt>
                <c:pt idx="188">
                  <c:v>37484.0</c:v>
                </c:pt>
                <c:pt idx="189">
                  <c:v>37491.0</c:v>
                </c:pt>
                <c:pt idx="190">
                  <c:v>37498.0</c:v>
                </c:pt>
                <c:pt idx="191">
                  <c:v>37505.0</c:v>
                </c:pt>
                <c:pt idx="192">
                  <c:v>37512.0</c:v>
                </c:pt>
                <c:pt idx="193">
                  <c:v>37519.0</c:v>
                </c:pt>
                <c:pt idx="194">
                  <c:v>37526.0</c:v>
                </c:pt>
                <c:pt idx="195">
                  <c:v>37533.0</c:v>
                </c:pt>
                <c:pt idx="196">
                  <c:v>37540.0</c:v>
                </c:pt>
                <c:pt idx="197">
                  <c:v>37547.0</c:v>
                </c:pt>
                <c:pt idx="198">
                  <c:v>37554.0</c:v>
                </c:pt>
                <c:pt idx="199">
                  <c:v>37561.0</c:v>
                </c:pt>
                <c:pt idx="200">
                  <c:v>37568.0</c:v>
                </c:pt>
                <c:pt idx="201">
                  <c:v>37575.0</c:v>
                </c:pt>
                <c:pt idx="202">
                  <c:v>37582.0</c:v>
                </c:pt>
                <c:pt idx="203">
                  <c:v>37589.0</c:v>
                </c:pt>
                <c:pt idx="204">
                  <c:v>37596.0</c:v>
                </c:pt>
                <c:pt idx="205">
                  <c:v>37603.0</c:v>
                </c:pt>
                <c:pt idx="206">
                  <c:v>37610.0</c:v>
                </c:pt>
                <c:pt idx="207">
                  <c:v>37617.0</c:v>
                </c:pt>
                <c:pt idx="208">
                  <c:v>37624.0</c:v>
                </c:pt>
                <c:pt idx="209">
                  <c:v>37631.0</c:v>
                </c:pt>
                <c:pt idx="210">
                  <c:v>37638.0</c:v>
                </c:pt>
                <c:pt idx="211">
                  <c:v>37645.0</c:v>
                </c:pt>
                <c:pt idx="212">
                  <c:v>37652.0</c:v>
                </c:pt>
                <c:pt idx="213">
                  <c:v>37659.0</c:v>
                </c:pt>
                <c:pt idx="214">
                  <c:v>37666.0</c:v>
                </c:pt>
                <c:pt idx="215">
                  <c:v>37673.0</c:v>
                </c:pt>
                <c:pt idx="216">
                  <c:v>37680.0</c:v>
                </c:pt>
                <c:pt idx="217">
                  <c:v>37687.0</c:v>
                </c:pt>
                <c:pt idx="218">
                  <c:v>37694.0</c:v>
                </c:pt>
                <c:pt idx="219">
                  <c:v>37701.0</c:v>
                </c:pt>
                <c:pt idx="220">
                  <c:v>37708.0</c:v>
                </c:pt>
                <c:pt idx="221">
                  <c:v>37715.0</c:v>
                </c:pt>
                <c:pt idx="222">
                  <c:v>37722.0</c:v>
                </c:pt>
                <c:pt idx="223">
                  <c:v>37729.0</c:v>
                </c:pt>
                <c:pt idx="224">
                  <c:v>37736.0</c:v>
                </c:pt>
                <c:pt idx="225">
                  <c:v>37743.0</c:v>
                </c:pt>
                <c:pt idx="226">
                  <c:v>37750.0</c:v>
                </c:pt>
                <c:pt idx="227">
                  <c:v>37757.0</c:v>
                </c:pt>
                <c:pt idx="228">
                  <c:v>37764.0</c:v>
                </c:pt>
                <c:pt idx="229">
                  <c:v>37771.0</c:v>
                </c:pt>
                <c:pt idx="230">
                  <c:v>37778.0</c:v>
                </c:pt>
                <c:pt idx="231">
                  <c:v>37785.0</c:v>
                </c:pt>
                <c:pt idx="232">
                  <c:v>37792.0</c:v>
                </c:pt>
                <c:pt idx="233">
                  <c:v>37799.0</c:v>
                </c:pt>
                <c:pt idx="234">
                  <c:v>37806.0</c:v>
                </c:pt>
                <c:pt idx="235">
                  <c:v>37813.0</c:v>
                </c:pt>
                <c:pt idx="236">
                  <c:v>37820.0</c:v>
                </c:pt>
                <c:pt idx="237">
                  <c:v>37827.0</c:v>
                </c:pt>
                <c:pt idx="238">
                  <c:v>37834.0</c:v>
                </c:pt>
                <c:pt idx="239">
                  <c:v>37841.0</c:v>
                </c:pt>
                <c:pt idx="240">
                  <c:v>37848.0</c:v>
                </c:pt>
                <c:pt idx="241">
                  <c:v>37855.0</c:v>
                </c:pt>
                <c:pt idx="242">
                  <c:v>37862.0</c:v>
                </c:pt>
                <c:pt idx="243">
                  <c:v>37869.0</c:v>
                </c:pt>
                <c:pt idx="244">
                  <c:v>37876.0</c:v>
                </c:pt>
                <c:pt idx="245">
                  <c:v>37883.0</c:v>
                </c:pt>
                <c:pt idx="246">
                  <c:v>37890.0</c:v>
                </c:pt>
                <c:pt idx="247">
                  <c:v>37897.0</c:v>
                </c:pt>
                <c:pt idx="248">
                  <c:v>37904.0</c:v>
                </c:pt>
                <c:pt idx="249">
                  <c:v>37911.0</c:v>
                </c:pt>
                <c:pt idx="250">
                  <c:v>37918.0</c:v>
                </c:pt>
                <c:pt idx="251">
                  <c:v>37925.0</c:v>
                </c:pt>
                <c:pt idx="252">
                  <c:v>37932.0</c:v>
                </c:pt>
                <c:pt idx="253">
                  <c:v>37939.0</c:v>
                </c:pt>
                <c:pt idx="254">
                  <c:v>37946.0</c:v>
                </c:pt>
                <c:pt idx="255">
                  <c:v>37953.0</c:v>
                </c:pt>
                <c:pt idx="256">
                  <c:v>37960.0</c:v>
                </c:pt>
                <c:pt idx="257">
                  <c:v>37967.0</c:v>
                </c:pt>
                <c:pt idx="258">
                  <c:v>37974.0</c:v>
                </c:pt>
                <c:pt idx="259">
                  <c:v>37981.0</c:v>
                </c:pt>
                <c:pt idx="260">
                  <c:v>37988.0</c:v>
                </c:pt>
                <c:pt idx="261">
                  <c:v>37995.0</c:v>
                </c:pt>
                <c:pt idx="262">
                  <c:v>38002.0</c:v>
                </c:pt>
                <c:pt idx="263">
                  <c:v>38009.0</c:v>
                </c:pt>
                <c:pt idx="264">
                  <c:v>38016.0</c:v>
                </c:pt>
                <c:pt idx="265">
                  <c:v>38023.0</c:v>
                </c:pt>
                <c:pt idx="266">
                  <c:v>38030.0</c:v>
                </c:pt>
                <c:pt idx="267">
                  <c:v>38037.0</c:v>
                </c:pt>
                <c:pt idx="268">
                  <c:v>38044.0</c:v>
                </c:pt>
                <c:pt idx="269">
                  <c:v>38051.0</c:v>
                </c:pt>
                <c:pt idx="270">
                  <c:v>38058.0</c:v>
                </c:pt>
                <c:pt idx="271">
                  <c:v>38065.0</c:v>
                </c:pt>
                <c:pt idx="272">
                  <c:v>38072.0</c:v>
                </c:pt>
                <c:pt idx="273">
                  <c:v>38079.0</c:v>
                </c:pt>
                <c:pt idx="274">
                  <c:v>38086.0</c:v>
                </c:pt>
                <c:pt idx="275">
                  <c:v>38093.0</c:v>
                </c:pt>
                <c:pt idx="276">
                  <c:v>38100.0</c:v>
                </c:pt>
                <c:pt idx="277">
                  <c:v>38107.0</c:v>
                </c:pt>
                <c:pt idx="278">
                  <c:v>38114.0</c:v>
                </c:pt>
                <c:pt idx="279">
                  <c:v>38121.0</c:v>
                </c:pt>
                <c:pt idx="280">
                  <c:v>38128.0</c:v>
                </c:pt>
                <c:pt idx="281">
                  <c:v>38135.0</c:v>
                </c:pt>
                <c:pt idx="282">
                  <c:v>38142.0</c:v>
                </c:pt>
                <c:pt idx="283">
                  <c:v>38149.0</c:v>
                </c:pt>
                <c:pt idx="284">
                  <c:v>38156.0</c:v>
                </c:pt>
                <c:pt idx="285">
                  <c:v>38163.0</c:v>
                </c:pt>
                <c:pt idx="286">
                  <c:v>38170.0</c:v>
                </c:pt>
                <c:pt idx="287">
                  <c:v>38177.0</c:v>
                </c:pt>
                <c:pt idx="288">
                  <c:v>38184.0</c:v>
                </c:pt>
                <c:pt idx="289">
                  <c:v>38191.0</c:v>
                </c:pt>
                <c:pt idx="290">
                  <c:v>38198.0</c:v>
                </c:pt>
                <c:pt idx="291">
                  <c:v>38205.0</c:v>
                </c:pt>
                <c:pt idx="292">
                  <c:v>38212.0</c:v>
                </c:pt>
                <c:pt idx="293">
                  <c:v>38219.0</c:v>
                </c:pt>
                <c:pt idx="294">
                  <c:v>38226.0</c:v>
                </c:pt>
                <c:pt idx="295">
                  <c:v>38233.0</c:v>
                </c:pt>
                <c:pt idx="296">
                  <c:v>38240.0</c:v>
                </c:pt>
                <c:pt idx="297">
                  <c:v>38247.0</c:v>
                </c:pt>
                <c:pt idx="298">
                  <c:v>38254.0</c:v>
                </c:pt>
                <c:pt idx="299">
                  <c:v>38261.0</c:v>
                </c:pt>
                <c:pt idx="300">
                  <c:v>38268.0</c:v>
                </c:pt>
                <c:pt idx="301">
                  <c:v>38275.0</c:v>
                </c:pt>
                <c:pt idx="302">
                  <c:v>38282.0</c:v>
                </c:pt>
                <c:pt idx="303">
                  <c:v>38289.0</c:v>
                </c:pt>
                <c:pt idx="304">
                  <c:v>38296.0</c:v>
                </c:pt>
                <c:pt idx="305">
                  <c:v>38303.0</c:v>
                </c:pt>
                <c:pt idx="306">
                  <c:v>38310.0</c:v>
                </c:pt>
                <c:pt idx="307">
                  <c:v>38317.0</c:v>
                </c:pt>
                <c:pt idx="308">
                  <c:v>38324.0</c:v>
                </c:pt>
                <c:pt idx="309">
                  <c:v>38331.0</c:v>
                </c:pt>
                <c:pt idx="310">
                  <c:v>38338.0</c:v>
                </c:pt>
                <c:pt idx="311">
                  <c:v>38345.0</c:v>
                </c:pt>
                <c:pt idx="312">
                  <c:v>38352.0</c:v>
                </c:pt>
                <c:pt idx="313">
                  <c:v>38359.0</c:v>
                </c:pt>
                <c:pt idx="314">
                  <c:v>38366.0</c:v>
                </c:pt>
                <c:pt idx="315">
                  <c:v>38373.0</c:v>
                </c:pt>
                <c:pt idx="316">
                  <c:v>38380.0</c:v>
                </c:pt>
                <c:pt idx="317">
                  <c:v>38387.0</c:v>
                </c:pt>
                <c:pt idx="318">
                  <c:v>38394.0</c:v>
                </c:pt>
                <c:pt idx="319">
                  <c:v>38401.0</c:v>
                </c:pt>
                <c:pt idx="320">
                  <c:v>38408.0</c:v>
                </c:pt>
                <c:pt idx="321">
                  <c:v>38415.0</c:v>
                </c:pt>
                <c:pt idx="322">
                  <c:v>38422.0</c:v>
                </c:pt>
                <c:pt idx="323">
                  <c:v>38429.0</c:v>
                </c:pt>
                <c:pt idx="324">
                  <c:v>38436.0</c:v>
                </c:pt>
                <c:pt idx="325">
                  <c:v>38443.0</c:v>
                </c:pt>
                <c:pt idx="326">
                  <c:v>38450.0</c:v>
                </c:pt>
                <c:pt idx="327">
                  <c:v>38457.0</c:v>
                </c:pt>
                <c:pt idx="328">
                  <c:v>38464.0</c:v>
                </c:pt>
                <c:pt idx="329">
                  <c:v>38471.0</c:v>
                </c:pt>
                <c:pt idx="330">
                  <c:v>38478.0</c:v>
                </c:pt>
                <c:pt idx="331">
                  <c:v>38485.0</c:v>
                </c:pt>
                <c:pt idx="332">
                  <c:v>38492.0</c:v>
                </c:pt>
                <c:pt idx="333">
                  <c:v>38499.0</c:v>
                </c:pt>
                <c:pt idx="334">
                  <c:v>38506.0</c:v>
                </c:pt>
                <c:pt idx="335">
                  <c:v>38513.0</c:v>
                </c:pt>
                <c:pt idx="336">
                  <c:v>38520.0</c:v>
                </c:pt>
                <c:pt idx="337">
                  <c:v>38527.0</c:v>
                </c:pt>
                <c:pt idx="338">
                  <c:v>38534.0</c:v>
                </c:pt>
                <c:pt idx="339">
                  <c:v>38541.0</c:v>
                </c:pt>
                <c:pt idx="340">
                  <c:v>38548.0</c:v>
                </c:pt>
                <c:pt idx="341">
                  <c:v>38555.0</c:v>
                </c:pt>
                <c:pt idx="342">
                  <c:v>38562.0</c:v>
                </c:pt>
                <c:pt idx="343">
                  <c:v>38569.0</c:v>
                </c:pt>
                <c:pt idx="344">
                  <c:v>38576.0</c:v>
                </c:pt>
                <c:pt idx="345">
                  <c:v>38583.0</c:v>
                </c:pt>
                <c:pt idx="346">
                  <c:v>38590.0</c:v>
                </c:pt>
                <c:pt idx="347">
                  <c:v>38597.0</c:v>
                </c:pt>
                <c:pt idx="348">
                  <c:v>38604.0</c:v>
                </c:pt>
                <c:pt idx="349">
                  <c:v>38611.0</c:v>
                </c:pt>
                <c:pt idx="350">
                  <c:v>38618.0</c:v>
                </c:pt>
                <c:pt idx="351">
                  <c:v>38625.0</c:v>
                </c:pt>
                <c:pt idx="352">
                  <c:v>38632.0</c:v>
                </c:pt>
                <c:pt idx="353">
                  <c:v>38639.0</c:v>
                </c:pt>
                <c:pt idx="354">
                  <c:v>38646.0</c:v>
                </c:pt>
                <c:pt idx="355">
                  <c:v>38653.0</c:v>
                </c:pt>
                <c:pt idx="356">
                  <c:v>38660.0</c:v>
                </c:pt>
                <c:pt idx="357">
                  <c:v>38667.0</c:v>
                </c:pt>
                <c:pt idx="358">
                  <c:v>38674.0</c:v>
                </c:pt>
                <c:pt idx="359">
                  <c:v>38681.0</c:v>
                </c:pt>
                <c:pt idx="360">
                  <c:v>38688.0</c:v>
                </c:pt>
                <c:pt idx="361">
                  <c:v>38695.0</c:v>
                </c:pt>
                <c:pt idx="362">
                  <c:v>38702.0</c:v>
                </c:pt>
                <c:pt idx="363">
                  <c:v>38709.0</c:v>
                </c:pt>
                <c:pt idx="364">
                  <c:v>38716.0</c:v>
                </c:pt>
                <c:pt idx="365">
                  <c:v>38723.0</c:v>
                </c:pt>
                <c:pt idx="366">
                  <c:v>38730.0</c:v>
                </c:pt>
                <c:pt idx="367">
                  <c:v>38737.0</c:v>
                </c:pt>
                <c:pt idx="368">
                  <c:v>38744.0</c:v>
                </c:pt>
                <c:pt idx="369">
                  <c:v>38751.0</c:v>
                </c:pt>
                <c:pt idx="370">
                  <c:v>38758.0</c:v>
                </c:pt>
                <c:pt idx="371">
                  <c:v>38765.0</c:v>
                </c:pt>
                <c:pt idx="372">
                  <c:v>38772.0</c:v>
                </c:pt>
                <c:pt idx="373">
                  <c:v>38779.0</c:v>
                </c:pt>
                <c:pt idx="374">
                  <c:v>38786.0</c:v>
                </c:pt>
                <c:pt idx="375">
                  <c:v>38793.0</c:v>
                </c:pt>
                <c:pt idx="376">
                  <c:v>38800.0</c:v>
                </c:pt>
                <c:pt idx="377">
                  <c:v>38807.0</c:v>
                </c:pt>
                <c:pt idx="378">
                  <c:v>38814.0</c:v>
                </c:pt>
                <c:pt idx="379">
                  <c:v>38821.0</c:v>
                </c:pt>
                <c:pt idx="380">
                  <c:v>38828.0</c:v>
                </c:pt>
                <c:pt idx="381">
                  <c:v>38835.0</c:v>
                </c:pt>
                <c:pt idx="382">
                  <c:v>38842.0</c:v>
                </c:pt>
                <c:pt idx="383">
                  <c:v>38849.0</c:v>
                </c:pt>
                <c:pt idx="384">
                  <c:v>38856.0</c:v>
                </c:pt>
                <c:pt idx="385">
                  <c:v>38863.0</c:v>
                </c:pt>
                <c:pt idx="386">
                  <c:v>38870.0</c:v>
                </c:pt>
                <c:pt idx="387">
                  <c:v>38877.0</c:v>
                </c:pt>
                <c:pt idx="388">
                  <c:v>38884.0</c:v>
                </c:pt>
                <c:pt idx="389">
                  <c:v>38891.0</c:v>
                </c:pt>
                <c:pt idx="390">
                  <c:v>38898.0</c:v>
                </c:pt>
                <c:pt idx="391">
                  <c:v>38905.0</c:v>
                </c:pt>
                <c:pt idx="392">
                  <c:v>38912.0</c:v>
                </c:pt>
                <c:pt idx="393">
                  <c:v>38919.0</c:v>
                </c:pt>
                <c:pt idx="394">
                  <c:v>38926.0</c:v>
                </c:pt>
                <c:pt idx="395">
                  <c:v>38933.0</c:v>
                </c:pt>
                <c:pt idx="396">
                  <c:v>38940.0</c:v>
                </c:pt>
                <c:pt idx="397">
                  <c:v>38947.0</c:v>
                </c:pt>
                <c:pt idx="398">
                  <c:v>38954.0</c:v>
                </c:pt>
                <c:pt idx="399">
                  <c:v>38961.0</c:v>
                </c:pt>
                <c:pt idx="400">
                  <c:v>38968.0</c:v>
                </c:pt>
                <c:pt idx="401">
                  <c:v>38975.0</c:v>
                </c:pt>
                <c:pt idx="402">
                  <c:v>38982.0</c:v>
                </c:pt>
                <c:pt idx="403">
                  <c:v>38989.0</c:v>
                </c:pt>
                <c:pt idx="404">
                  <c:v>38996.0</c:v>
                </c:pt>
                <c:pt idx="405">
                  <c:v>39003.0</c:v>
                </c:pt>
                <c:pt idx="406">
                  <c:v>39010.0</c:v>
                </c:pt>
                <c:pt idx="407">
                  <c:v>39017.0</c:v>
                </c:pt>
                <c:pt idx="408">
                  <c:v>39024.0</c:v>
                </c:pt>
                <c:pt idx="409">
                  <c:v>39031.0</c:v>
                </c:pt>
                <c:pt idx="410">
                  <c:v>39038.0</c:v>
                </c:pt>
                <c:pt idx="411">
                  <c:v>39045.0</c:v>
                </c:pt>
                <c:pt idx="412">
                  <c:v>39052.0</c:v>
                </c:pt>
                <c:pt idx="413">
                  <c:v>39059.0</c:v>
                </c:pt>
                <c:pt idx="414">
                  <c:v>39066.0</c:v>
                </c:pt>
                <c:pt idx="415">
                  <c:v>39073.0</c:v>
                </c:pt>
                <c:pt idx="416">
                  <c:v>39080.0</c:v>
                </c:pt>
                <c:pt idx="417">
                  <c:v>39087.0</c:v>
                </c:pt>
                <c:pt idx="418">
                  <c:v>39094.0</c:v>
                </c:pt>
                <c:pt idx="419">
                  <c:v>39101.0</c:v>
                </c:pt>
                <c:pt idx="420">
                  <c:v>39108.0</c:v>
                </c:pt>
                <c:pt idx="421">
                  <c:v>39115.0</c:v>
                </c:pt>
                <c:pt idx="422">
                  <c:v>39122.0</c:v>
                </c:pt>
                <c:pt idx="423">
                  <c:v>39129.0</c:v>
                </c:pt>
                <c:pt idx="424">
                  <c:v>39136.0</c:v>
                </c:pt>
                <c:pt idx="425">
                  <c:v>39143.0</c:v>
                </c:pt>
                <c:pt idx="426">
                  <c:v>39150.0</c:v>
                </c:pt>
                <c:pt idx="427">
                  <c:v>39157.0</c:v>
                </c:pt>
                <c:pt idx="428">
                  <c:v>39164.0</c:v>
                </c:pt>
                <c:pt idx="429">
                  <c:v>39171.0</c:v>
                </c:pt>
                <c:pt idx="430">
                  <c:v>39178.0</c:v>
                </c:pt>
                <c:pt idx="431">
                  <c:v>39185.0</c:v>
                </c:pt>
                <c:pt idx="432">
                  <c:v>39192.0</c:v>
                </c:pt>
                <c:pt idx="433">
                  <c:v>39199.0</c:v>
                </c:pt>
                <c:pt idx="434">
                  <c:v>39206.0</c:v>
                </c:pt>
                <c:pt idx="435">
                  <c:v>39213.0</c:v>
                </c:pt>
                <c:pt idx="436">
                  <c:v>39220.0</c:v>
                </c:pt>
                <c:pt idx="437">
                  <c:v>39227.0</c:v>
                </c:pt>
                <c:pt idx="438">
                  <c:v>39234.0</c:v>
                </c:pt>
                <c:pt idx="439">
                  <c:v>39241.0</c:v>
                </c:pt>
                <c:pt idx="440">
                  <c:v>39248.0</c:v>
                </c:pt>
                <c:pt idx="441">
                  <c:v>39255.0</c:v>
                </c:pt>
                <c:pt idx="442">
                  <c:v>39262.0</c:v>
                </c:pt>
                <c:pt idx="443">
                  <c:v>39269.0</c:v>
                </c:pt>
                <c:pt idx="444">
                  <c:v>39276.0</c:v>
                </c:pt>
                <c:pt idx="445">
                  <c:v>39283.0</c:v>
                </c:pt>
                <c:pt idx="446">
                  <c:v>39290.0</c:v>
                </c:pt>
                <c:pt idx="447">
                  <c:v>39297.0</c:v>
                </c:pt>
                <c:pt idx="448">
                  <c:v>39304.0</c:v>
                </c:pt>
                <c:pt idx="449">
                  <c:v>39311.0</c:v>
                </c:pt>
                <c:pt idx="450">
                  <c:v>39318.0</c:v>
                </c:pt>
                <c:pt idx="451">
                  <c:v>39325.0</c:v>
                </c:pt>
                <c:pt idx="452">
                  <c:v>39332.0</c:v>
                </c:pt>
                <c:pt idx="453">
                  <c:v>39339.0</c:v>
                </c:pt>
                <c:pt idx="454">
                  <c:v>39346.0</c:v>
                </c:pt>
                <c:pt idx="455">
                  <c:v>39353.0</c:v>
                </c:pt>
                <c:pt idx="456">
                  <c:v>39360.0</c:v>
                </c:pt>
                <c:pt idx="457">
                  <c:v>39367.0</c:v>
                </c:pt>
                <c:pt idx="458">
                  <c:v>39374.0</c:v>
                </c:pt>
                <c:pt idx="459">
                  <c:v>39381.0</c:v>
                </c:pt>
                <c:pt idx="460">
                  <c:v>39388.0</c:v>
                </c:pt>
                <c:pt idx="461">
                  <c:v>39395.0</c:v>
                </c:pt>
                <c:pt idx="462">
                  <c:v>39402.0</c:v>
                </c:pt>
                <c:pt idx="463">
                  <c:v>39409.0</c:v>
                </c:pt>
                <c:pt idx="464">
                  <c:v>39416.0</c:v>
                </c:pt>
                <c:pt idx="465">
                  <c:v>39423.0</c:v>
                </c:pt>
                <c:pt idx="466">
                  <c:v>39430.0</c:v>
                </c:pt>
                <c:pt idx="467">
                  <c:v>39437.0</c:v>
                </c:pt>
                <c:pt idx="468">
                  <c:v>39444.0</c:v>
                </c:pt>
                <c:pt idx="469">
                  <c:v>39451.0</c:v>
                </c:pt>
                <c:pt idx="470">
                  <c:v>39458.0</c:v>
                </c:pt>
                <c:pt idx="471">
                  <c:v>39465.0</c:v>
                </c:pt>
                <c:pt idx="472">
                  <c:v>39472.0</c:v>
                </c:pt>
                <c:pt idx="473">
                  <c:v>39479.0</c:v>
                </c:pt>
                <c:pt idx="474">
                  <c:v>39486.0</c:v>
                </c:pt>
                <c:pt idx="475">
                  <c:v>39493.0</c:v>
                </c:pt>
                <c:pt idx="476">
                  <c:v>39500.0</c:v>
                </c:pt>
                <c:pt idx="477">
                  <c:v>39507.0</c:v>
                </c:pt>
                <c:pt idx="478">
                  <c:v>39514.0</c:v>
                </c:pt>
                <c:pt idx="479">
                  <c:v>39521.0</c:v>
                </c:pt>
                <c:pt idx="480">
                  <c:v>39528.0</c:v>
                </c:pt>
                <c:pt idx="481">
                  <c:v>39535.0</c:v>
                </c:pt>
                <c:pt idx="482">
                  <c:v>39542.0</c:v>
                </c:pt>
                <c:pt idx="483">
                  <c:v>39549.0</c:v>
                </c:pt>
                <c:pt idx="484">
                  <c:v>39556.0</c:v>
                </c:pt>
                <c:pt idx="485">
                  <c:v>39563.0</c:v>
                </c:pt>
                <c:pt idx="486">
                  <c:v>39570.0</c:v>
                </c:pt>
                <c:pt idx="487">
                  <c:v>39577.0</c:v>
                </c:pt>
                <c:pt idx="488">
                  <c:v>39584.0</c:v>
                </c:pt>
                <c:pt idx="489">
                  <c:v>39591.0</c:v>
                </c:pt>
                <c:pt idx="490">
                  <c:v>39598.0</c:v>
                </c:pt>
                <c:pt idx="491">
                  <c:v>39605.0</c:v>
                </c:pt>
                <c:pt idx="492">
                  <c:v>39612.0</c:v>
                </c:pt>
                <c:pt idx="493">
                  <c:v>39619.0</c:v>
                </c:pt>
                <c:pt idx="494">
                  <c:v>39626.0</c:v>
                </c:pt>
                <c:pt idx="495">
                  <c:v>39633.0</c:v>
                </c:pt>
                <c:pt idx="496">
                  <c:v>39640.0</c:v>
                </c:pt>
                <c:pt idx="497">
                  <c:v>39647.0</c:v>
                </c:pt>
                <c:pt idx="498">
                  <c:v>39654.0</c:v>
                </c:pt>
                <c:pt idx="499">
                  <c:v>39661.0</c:v>
                </c:pt>
                <c:pt idx="500">
                  <c:v>39668.0</c:v>
                </c:pt>
                <c:pt idx="501">
                  <c:v>39675.0</c:v>
                </c:pt>
                <c:pt idx="502">
                  <c:v>39682.0</c:v>
                </c:pt>
                <c:pt idx="503">
                  <c:v>39689.0</c:v>
                </c:pt>
                <c:pt idx="504">
                  <c:v>39696.0</c:v>
                </c:pt>
                <c:pt idx="505">
                  <c:v>39703.0</c:v>
                </c:pt>
                <c:pt idx="506">
                  <c:v>39710.0</c:v>
                </c:pt>
                <c:pt idx="507">
                  <c:v>39717.0</c:v>
                </c:pt>
                <c:pt idx="508">
                  <c:v>39724.0</c:v>
                </c:pt>
                <c:pt idx="509">
                  <c:v>39731.0</c:v>
                </c:pt>
                <c:pt idx="510">
                  <c:v>39738.0</c:v>
                </c:pt>
                <c:pt idx="511">
                  <c:v>39745.0</c:v>
                </c:pt>
                <c:pt idx="512">
                  <c:v>39752.0</c:v>
                </c:pt>
                <c:pt idx="513">
                  <c:v>39759.0</c:v>
                </c:pt>
                <c:pt idx="514">
                  <c:v>39766.0</c:v>
                </c:pt>
                <c:pt idx="515">
                  <c:v>39773.0</c:v>
                </c:pt>
                <c:pt idx="516">
                  <c:v>39780.0</c:v>
                </c:pt>
                <c:pt idx="517">
                  <c:v>39787.0</c:v>
                </c:pt>
                <c:pt idx="518">
                  <c:v>39794.0</c:v>
                </c:pt>
                <c:pt idx="519">
                  <c:v>39801.0</c:v>
                </c:pt>
                <c:pt idx="520">
                  <c:v>39808.0</c:v>
                </c:pt>
                <c:pt idx="521">
                  <c:v>39815.0</c:v>
                </c:pt>
                <c:pt idx="522">
                  <c:v>39822.0</c:v>
                </c:pt>
                <c:pt idx="523">
                  <c:v>39829.0</c:v>
                </c:pt>
                <c:pt idx="524">
                  <c:v>39836.0</c:v>
                </c:pt>
                <c:pt idx="525">
                  <c:v>39843.0</c:v>
                </c:pt>
                <c:pt idx="526">
                  <c:v>39850.0</c:v>
                </c:pt>
                <c:pt idx="527">
                  <c:v>39857.0</c:v>
                </c:pt>
                <c:pt idx="528">
                  <c:v>39864.0</c:v>
                </c:pt>
                <c:pt idx="529">
                  <c:v>39871.0</c:v>
                </c:pt>
                <c:pt idx="530">
                  <c:v>39878.0</c:v>
                </c:pt>
                <c:pt idx="531">
                  <c:v>39885.0</c:v>
                </c:pt>
                <c:pt idx="532">
                  <c:v>39892.0</c:v>
                </c:pt>
                <c:pt idx="533">
                  <c:v>39899.0</c:v>
                </c:pt>
                <c:pt idx="534">
                  <c:v>39906.0</c:v>
                </c:pt>
                <c:pt idx="535">
                  <c:v>39913.0</c:v>
                </c:pt>
                <c:pt idx="536">
                  <c:v>39920.0</c:v>
                </c:pt>
                <c:pt idx="537">
                  <c:v>39927.0</c:v>
                </c:pt>
                <c:pt idx="538">
                  <c:v>39934.0</c:v>
                </c:pt>
                <c:pt idx="539">
                  <c:v>39941.0</c:v>
                </c:pt>
                <c:pt idx="540">
                  <c:v>39948.0</c:v>
                </c:pt>
                <c:pt idx="541">
                  <c:v>39955.0</c:v>
                </c:pt>
                <c:pt idx="542">
                  <c:v>39962.0</c:v>
                </c:pt>
                <c:pt idx="543">
                  <c:v>39969.0</c:v>
                </c:pt>
                <c:pt idx="544">
                  <c:v>39976.0</c:v>
                </c:pt>
                <c:pt idx="545">
                  <c:v>39983.0</c:v>
                </c:pt>
                <c:pt idx="546">
                  <c:v>39990.0</c:v>
                </c:pt>
                <c:pt idx="547">
                  <c:v>39997.0</c:v>
                </c:pt>
                <c:pt idx="548">
                  <c:v>40004.0</c:v>
                </c:pt>
                <c:pt idx="549">
                  <c:v>40011.0</c:v>
                </c:pt>
                <c:pt idx="550">
                  <c:v>40018.0</c:v>
                </c:pt>
                <c:pt idx="551">
                  <c:v>40025.0</c:v>
                </c:pt>
                <c:pt idx="552">
                  <c:v>40032.0</c:v>
                </c:pt>
                <c:pt idx="553">
                  <c:v>40039.0</c:v>
                </c:pt>
                <c:pt idx="554">
                  <c:v>40046.0</c:v>
                </c:pt>
                <c:pt idx="555">
                  <c:v>40053.0</c:v>
                </c:pt>
                <c:pt idx="556">
                  <c:v>40060.0</c:v>
                </c:pt>
                <c:pt idx="557">
                  <c:v>40067.0</c:v>
                </c:pt>
                <c:pt idx="558">
                  <c:v>40074.0</c:v>
                </c:pt>
                <c:pt idx="559">
                  <c:v>40081.0</c:v>
                </c:pt>
                <c:pt idx="560">
                  <c:v>40088.0</c:v>
                </c:pt>
                <c:pt idx="561">
                  <c:v>40095.0</c:v>
                </c:pt>
                <c:pt idx="562">
                  <c:v>40102.0</c:v>
                </c:pt>
                <c:pt idx="563">
                  <c:v>40109.0</c:v>
                </c:pt>
                <c:pt idx="564">
                  <c:v>40116.0</c:v>
                </c:pt>
                <c:pt idx="565">
                  <c:v>40123.0</c:v>
                </c:pt>
                <c:pt idx="566">
                  <c:v>40130.0</c:v>
                </c:pt>
                <c:pt idx="567">
                  <c:v>40137.0</c:v>
                </c:pt>
                <c:pt idx="568">
                  <c:v>40144.0</c:v>
                </c:pt>
                <c:pt idx="569">
                  <c:v>40151.0</c:v>
                </c:pt>
                <c:pt idx="570">
                  <c:v>40158.0</c:v>
                </c:pt>
                <c:pt idx="571">
                  <c:v>40165.0</c:v>
                </c:pt>
                <c:pt idx="572">
                  <c:v>40172.0</c:v>
                </c:pt>
                <c:pt idx="573">
                  <c:v>40179.0</c:v>
                </c:pt>
                <c:pt idx="574">
                  <c:v>40186.0</c:v>
                </c:pt>
                <c:pt idx="575">
                  <c:v>40193.0</c:v>
                </c:pt>
                <c:pt idx="576">
                  <c:v>40200.0</c:v>
                </c:pt>
                <c:pt idx="577">
                  <c:v>40207.0</c:v>
                </c:pt>
                <c:pt idx="578">
                  <c:v>40214.0</c:v>
                </c:pt>
                <c:pt idx="579">
                  <c:v>40221.0</c:v>
                </c:pt>
                <c:pt idx="580">
                  <c:v>40228.0</c:v>
                </c:pt>
                <c:pt idx="581">
                  <c:v>40235.0</c:v>
                </c:pt>
                <c:pt idx="582">
                  <c:v>40242.0</c:v>
                </c:pt>
                <c:pt idx="583">
                  <c:v>40249.0</c:v>
                </c:pt>
                <c:pt idx="584">
                  <c:v>40256.0</c:v>
                </c:pt>
                <c:pt idx="585">
                  <c:v>40263.0</c:v>
                </c:pt>
                <c:pt idx="586">
                  <c:v>40270.0</c:v>
                </c:pt>
                <c:pt idx="587">
                  <c:v>40277.0</c:v>
                </c:pt>
                <c:pt idx="588">
                  <c:v>40284.0</c:v>
                </c:pt>
                <c:pt idx="589">
                  <c:v>40291.0</c:v>
                </c:pt>
                <c:pt idx="590">
                  <c:v>40298.0</c:v>
                </c:pt>
                <c:pt idx="591">
                  <c:v>40305.0</c:v>
                </c:pt>
                <c:pt idx="592">
                  <c:v>40312.0</c:v>
                </c:pt>
                <c:pt idx="593">
                  <c:v>40319.0</c:v>
                </c:pt>
                <c:pt idx="594">
                  <c:v>40326.0</c:v>
                </c:pt>
                <c:pt idx="595">
                  <c:v>40333.0</c:v>
                </c:pt>
                <c:pt idx="596">
                  <c:v>40340.0</c:v>
                </c:pt>
                <c:pt idx="597">
                  <c:v>40347.0</c:v>
                </c:pt>
                <c:pt idx="598">
                  <c:v>40354.0</c:v>
                </c:pt>
                <c:pt idx="599">
                  <c:v>40361.0</c:v>
                </c:pt>
                <c:pt idx="600">
                  <c:v>40368.0</c:v>
                </c:pt>
                <c:pt idx="601">
                  <c:v>40375.0</c:v>
                </c:pt>
                <c:pt idx="602">
                  <c:v>40382.0</c:v>
                </c:pt>
                <c:pt idx="603">
                  <c:v>40389.0</c:v>
                </c:pt>
                <c:pt idx="604">
                  <c:v>40396.0</c:v>
                </c:pt>
                <c:pt idx="605">
                  <c:v>40403.0</c:v>
                </c:pt>
                <c:pt idx="606">
                  <c:v>40410.0</c:v>
                </c:pt>
                <c:pt idx="607">
                  <c:v>40417.0</c:v>
                </c:pt>
                <c:pt idx="608">
                  <c:v>40424.0</c:v>
                </c:pt>
                <c:pt idx="609">
                  <c:v>40431.0</c:v>
                </c:pt>
                <c:pt idx="610">
                  <c:v>40438.0</c:v>
                </c:pt>
                <c:pt idx="611">
                  <c:v>40445.0</c:v>
                </c:pt>
                <c:pt idx="612">
                  <c:v>40452.0</c:v>
                </c:pt>
                <c:pt idx="613">
                  <c:v>40459.0</c:v>
                </c:pt>
                <c:pt idx="614">
                  <c:v>40466.0</c:v>
                </c:pt>
                <c:pt idx="615">
                  <c:v>40473.0</c:v>
                </c:pt>
                <c:pt idx="616">
                  <c:v>40480.0</c:v>
                </c:pt>
                <c:pt idx="617">
                  <c:v>40487.0</c:v>
                </c:pt>
                <c:pt idx="618">
                  <c:v>40494.0</c:v>
                </c:pt>
                <c:pt idx="619">
                  <c:v>40501.0</c:v>
                </c:pt>
                <c:pt idx="620">
                  <c:v>40508.0</c:v>
                </c:pt>
                <c:pt idx="621">
                  <c:v>40515.0</c:v>
                </c:pt>
                <c:pt idx="622">
                  <c:v>40522.0</c:v>
                </c:pt>
                <c:pt idx="623">
                  <c:v>40529.0</c:v>
                </c:pt>
                <c:pt idx="624">
                  <c:v>40536.0</c:v>
                </c:pt>
                <c:pt idx="625">
                  <c:v>40543.0</c:v>
                </c:pt>
                <c:pt idx="626">
                  <c:v>40550.0</c:v>
                </c:pt>
                <c:pt idx="627">
                  <c:v>40557.0</c:v>
                </c:pt>
                <c:pt idx="628">
                  <c:v>40564.0</c:v>
                </c:pt>
                <c:pt idx="629">
                  <c:v>40571.0</c:v>
                </c:pt>
                <c:pt idx="630">
                  <c:v>40578.0</c:v>
                </c:pt>
                <c:pt idx="631">
                  <c:v>40585.0</c:v>
                </c:pt>
                <c:pt idx="632">
                  <c:v>40592.0</c:v>
                </c:pt>
                <c:pt idx="633">
                  <c:v>40599.0</c:v>
                </c:pt>
                <c:pt idx="634">
                  <c:v>40606.0</c:v>
                </c:pt>
                <c:pt idx="635">
                  <c:v>40613.0</c:v>
                </c:pt>
                <c:pt idx="636">
                  <c:v>40620.0</c:v>
                </c:pt>
                <c:pt idx="637">
                  <c:v>40627.0</c:v>
                </c:pt>
                <c:pt idx="638">
                  <c:v>40634.0</c:v>
                </c:pt>
                <c:pt idx="639">
                  <c:v>40641.0</c:v>
                </c:pt>
                <c:pt idx="640">
                  <c:v>40648.0</c:v>
                </c:pt>
                <c:pt idx="641">
                  <c:v>40655.0</c:v>
                </c:pt>
                <c:pt idx="642">
                  <c:v>40662.0</c:v>
                </c:pt>
                <c:pt idx="643">
                  <c:v>40669.0</c:v>
                </c:pt>
                <c:pt idx="644">
                  <c:v>40676.0</c:v>
                </c:pt>
                <c:pt idx="645">
                  <c:v>40683.0</c:v>
                </c:pt>
                <c:pt idx="646">
                  <c:v>40690.0</c:v>
                </c:pt>
                <c:pt idx="647">
                  <c:v>40697.0</c:v>
                </c:pt>
                <c:pt idx="648">
                  <c:v>40704.0</c:v>
                </c:pt>
                <c:pt idx="649">
                  <c:v>40711.0</c:v>
                </c:pt>
                <c:pt idx="650">
                  <c:v>40718.0</c:v>
                </c:pt>
                <c:pt idx="651">
                  <c:v>40725.0</c:v>
                </c:pt>
                <c:pt idx="652">
                  <c:v>40732.0</c:v>
                </c:pt>
                <c:pt idx="653">
                  <c:v>40739.0</c:v>
                </c:pt>
                <c:pt idx="654">
                  <c:v>40746.0</c:v>
                </c:pt>
                <c:pt idx="655">
                  <c:v>40753.0</c:v>
                </c:pt>
                <c:pt idx="656">
                  <c:v>40760.0</c:v>
                </c:pt>
                <c:pt idx="657">
                  <c:v>40767.0</c:v>
                </c:pt>
                <c:pt idx="658">
                  <c:v>40774.0</c:v>
                </c:pt>
                <c:pt idx="659">
                  <c:v>40781.0</c:v>
                </c:pt>
                <c:pt idx="660">
                  <c:v>40788.0</c:v>
                </c:pt>
                <c:pt idx="661">
                  <c:v>40795.0</c:v>
                </c:pt>
                <c:pt idx="662">
                  <c:v>40802.0</c:v>
                </c:pt>
                <c:pt idx="663">
                  <c:v>40809.0</c:v>
                </c:pt>
                <c:pt idx="664">
                  <c:v>40816.0</c:v>
                </c:pt>
                <c:pt idx="665">
                  <c:v>40823.0</c:v>
                </c:pt>
                <c:pt idx="666">
                  <c:v>40830.0</c:v>
                </c:pt>
                <c:pt idx="667">
                  <c:v>40837.0</c:v>
                </c:pt>
                <c:pt idx="668">
                  <c:v>40844.0</c:v>
                </c:pt>
                <c:pt idx="669">
                  <c:v>40851.0</c:v>
                </c:pt>
                <c:pt idx="670">
                  <c:v>40858.0</c:v>
                </c:pt>
                <c:pt idx="671">
                  <c:v>40865.0</c:v>
                </c:pt>
                <c:pt idx="672">
                  <c:v>40872.0</c:v>
                </c:pt>
                <c:pt idx="673">
                  <c:v>40879.0</c:v>
                </c:pt>
                <c:pt idx="674">
                  <c:v>40886.0</c:v>
                </c:pt>
                <c:pt idx="675">
                  <c:v>40893.0</c:v>
                </c:pt>
                <c:pt idx="676">
                  <c:v>40900.0</c:v>
                </c:pt>
                <c:pt idx="677">
                  <c:v>40907.0</c:v>
                </c:pt>
                <c:pt idx="678">
                  <c:v>40914.0</c:v>
                </c:pt>
                <c:pt idx="679">
                  <c:v>40921.0</c:v>
                </c:pt>
                <c:pt idx="680">
                  <c:v>40928.0</c:v>
                </c:pt>
                <c:pt idx="681">
                  <c:v>40935.0</c:v>
                </c:pt>
                <c:pt idx="682">
                  <c:v>40942.0</c:v>
                </c:pt>
                <c:pt idx="683">
                  <c:v>40949.0</c:v>
                </c:pt>
                <c:pt idx="684">
                  <c:v>40956.0</c:v>
                </c:pt>
                <c:pt idx="685">
                  <c:v>40963.0</c:v>
                </c:pt>
                <c:pt idx="686">
                  <c:v>40970.0</c:v>
                </c:pt>
                <c:pt idx="687">
                  <c:v>40977.0</c:v>
                </c:pt>
                <c:pt idx="688">
                  <c:v>40984.0</c:v>
                </c:pt>
                <c:pt idx="689">
                  <c:v>40991.0</c:v>
                </c:pt>
                <c:pt idx="690">
                  <c:v>40998.0</c:v>
                </c:pt>
                <c:pt idx="691">
                  <c:v>41005.0</c:v>
                </c:pt>
                <c:pt idx="692">
                  <c:v>41012.0</c:v>
                </c:pt>
                <c:pt idx="693">
                  <c:v>41019.0</c:v>
                </c:pt>
                <c:pt idx="694">
                  <c:v>41026.0</c:v>
                </c:pt>
                <c:pt idx="695">
                  <c:v>41033.0</c:v>
                </c:pt>
                <c:pt idx="696">
                  <c:v>41040.0</c:v>
                </c:pt>
                <c:pt idx="697">
                  <c:v>41047.0</c:v>
                </c:pt>
                <c:pt idx="698">
                  <c:v>41054.0</c:v>
                </c:pt>
                <c:pt idx="699">
                  <c:v>41061.0</c:v>
                </c:pt>
                <c:pt idx="700">
                  <c:v>41068.0</c:v>
                </c:pt>
                <c:pt idx="701">
                  <c:v>41075.0</c:v>
                </c:pt>
                <c:pt idx="702">
                  <c:v>41082.0</c:v>
                </c:pt>
                <c:pt idx="703">
                  <c:v>41089.0</c:v>
                </c:pt>
                <c:pt idx="704">
                  <c:v>41096.0</c:v>
                </c:pt>
                <c:pt idx="705">
                  <c:v>41103.0</c:v>
                </c:pt>
                <c:pt idx="706">
                  <c:v>41110.0</c:v>
                </c:pt>
                <c:pt idx="707">
                  <c:v>41117.0</c:v>
                </c:pt>
                <c:pt idx="708">
                  <c:v>41124.0</c:v>
                </c:pt>
                <c:pt idx="709">
                  <c:v>41131.0</c:v>
                </c:pt>
                <c:pt idx="710">
                  <c:v>41138.0</c:v>
                </c:pt>
                <c:pt idx="711">
                  <c:v>41145.0</c:v>
                </c:pt>
                <c:pt idx="712">
                  <c:v>41152.0</c:v>
                </c:pt>
                <c:pt idx="713">
                  <c:v>41159.0</c:v>
                </c:pt>
                <c:pt idx="714">
                  <c:v>41166.0</c:v>
                </c:pt>
                <c:pt idx="715">
                  <c:v>41173.0</c:v>
                </c:pt>
                <c:pt idx="716">
                  <c:v>41180.0</c:v>
                </c:pt>
                <c:pt idx="717">
                  <c:v>41187.0</c:v>
                </c:pt>
                <c:pt idx="718">
                  <c:v>41194.0</c:v>
                </c:pt>
                <c:pt idx="719">
                  <c:v>41201.0</c:v>
                </c:pt>
                <c:pt idx="720">
                  <c:v>41208.0</c:v>
                </c:pt>
                <c:pt idx="721">
                  <c:v>41215.0</c:v>
                </c:pt>
                <c:pt idx="722">
                  <c:v>41222.0</c:v>
                </c:pt>
                <c:pt idx="723">
                  <c:v>41229.0</c:v>
                </c:pt>
                <c:pt idx="724">
                  <c:v>41236.0</c:v>
                </c:pt>
                <c:pt idx="725">
                  <c:v>41243.0</c:v>
                </c:pt>
                <c:pt idx="726">
                  <c:v>41250.0</c:v>
                </c:pt>
                <c:pt idx="727">
                  <c:v>41257.0</c:v>
                </c:pt>
                <c:pt idx="728">
                  <c:v>41264.0</c:v>
                </c:pt>
                <c:pt idx="729">
                  <c:v>41271.0</c:v>
                </c:pt>
                <c:pt idx="730">
                  <c:v>41278.0</c:v>
                </c:pt>
                <c:pt idx="731">
                  <c:v>41285.0</c:v>
                </c:pt>
                <c:pt idx="732">
                  <c:v>41292.0</c:v>
                </c:pt>
                <c:pt idx="733">
                  <c:v>41299.0</c:v>
                </c:pt>
                <c:pt idx="734">
                  <c:v>41306.0</c:v>
                </c:pt>
                <c:pt idx="735">
                  <c:v>41313.0</c:v>
                </c:pt>
                <c:pt idx="736">
                  <c:v>41320.0</c:v>
                </c:pt>
                <c:pt idx="737">
                  <c:v>41327.0</c:v>
                </c:pt>
                <c:pt idx="738">
                  <c:v>41334.0</c:v>
                </c:pt>
                <c:pt idx="739">
                  <c:v>41341.0</c:v>
                </c:pt>
                <c:pt idx="740">
                  <c:v>41348.0</c:v>
                </c:pt>
                <c:pt idx="741">
                  <c:v>41355.0</c:v>
                </c:pt>
                <c:pt idx="742">
                  <c:v>41362.0</c:v>
                </c:pt>
                <c:pt idx="743">
                  <c:v>41369.0</c:v>
                </c:pt>
                <c:pt idx="744">
                  <c:v>41376.0</c:v>
                </c:pt>
                <c:pt idx="745">
                  <c:v>41383.0</c:v>
                </c:pt>
                <c:pt idx="746">
                  <c:v>41390.0</c:v>
                </c:pt>
                <c:pt idx="747">
                  <c:v>41397.0</c:v>
                </c:pt>
                <c:pt idx="748">
                  <c:v>41404.0</c:v>
                </c:pt>
                <c:pt idx="749">
                  <c:v>41411.0</c:v>
                </c:pt>
                <c:pt idx="750">
                  <c:v>41418.0</c:v>
                </c:pt>
                <c:pt idx="751">
                  <c:v>41425.0</c:v>
                </c:pt>
                <c:pt idx="752">
                  <c:v>41432.0</c:v>
                </c:pt>
                <c:pt idx="753">
                  <c:v>41439.0</c:v>
                </c:pt>
                <c:pt idx="754">
                  <c:v>41446.0</c:v>
                </c:pt>
                <c:pt idx="755">
                  <c:v>41453.0</c:v>
                </c:pt>
                <c:pt idx="756">
                  <c:v>41460.0</c:v>
                </c:pt>
                <c:pt idx="757">
                  <c:v>41467.0</c:v>
                </c:pt>
                <c:pt idx="758">
                  <c:v>41474.0</c:v>
                </c:pt>
                <c:pt idx="759">
                  <c:v>41481.0</c:v>
                </c:pt>
                <c:pt idx="760">
                  <c:v>41488.0</c:v>
                </c:pt>
                <c:pt idx="761">
                  <c:v>41495.0</c:v>
                </c:pt>
                <c:pt idx="762">
                  <c:v>41502.0</c:v>
                </c:pt>
                <c:pt idx="763">
                  <c:v>41509.0</c:v>
                </c:pt>
                <c:pt idx="764">
                  <c:v>41516.0</c:v>
                </c:pt>
                <c:pt idx="765">
                  <c:v>41523.0</c:v>
                </c:pt>
                <c:pt idx="766">
                  <c:v>41530.0</c:v>
                </c:pt>
                <c:pt idx="767">
                  <c:v>41537.0</c:v>
                </c:pt>
                <c:pt idx="768">
                  <c:v>41544.0</c:v>
                </c:pt>
                <c:pt idx="769">
                  <c:v>41551.0</c:v>
                </c:pt>
                <c:pt idx="770">
                  <c:v>41558.0</c:v>
                </c:pt>
                <c:pt idx="771">
                  <c:v>41565.0</c:v>
                </c:pt>
                <c:pt idx="772">
                  <c:v>41572.0</c:v>
                </c:pt>
                <c:pt idx="773">
                  <c:v>41579.0</c:v>
                </c:pt>
                <c:pt idx="774">
                  <c:v>41586.0</c:v>
                </c:pt>
                <c:pt idx="775">
                  <c:v>41593.0</c:v>
                </c:pt>
                <c:pt idx="776">
                  <c:v>41600.0</c:v>
                </c:pt>
                <c:pt idx="777">
                  <c:v>41607.0</c:v>
                </c:pt>
                <c:pt idx="778">
                  <c:v>41614.0</c:v>
                </c:pt>
                <c:pt idx="779">
                  <c:v>41621.0</c:v>
                </c:pt>
                <c:pt idx="780">
                  <c:v>41628.0</c:v>
                </c:pt>
                <c:pt idx="781">
                  <c:v>41635.0</c:v>
                </c:pt>
                <c:pt idx="782">
                  <c:v>41642.0</c:v>
                </c:pt>
                <c:pt idx="783">
                  <c:v>41649.0</c:v>
                </c:pt>
                <c:pt idx="784">
                  <c:v>41656.0</c:v>
                </c:pt>
                <c:pt idx="785">
                  <c:v>41663.0</c:v>
                </c:pt>
                <c:pt idx="786">
                  <c:v>41670.0</c:v>
                </c:pt>
                <c:pt idx="787">
                  <c:v>41677.0</c:v>
                </c:pt>
                <c:pt idx="788">
                  <c:v>41684.0</c:v>
                </c:pt>
                <c:pt idx="789">
                  <c:v>41691.0</c:v>
                </c:pt>
                <c:pt idx="790">
                  <c:v>41698.0</c:v>
                </c:pt>
                <c:pt idx="791">
                  <c:v>41705.0</c:v>
                </c:pt>
                <c:pt idx="792">
                  <c:v>41712.0</c:v>
                </c:pt>
                <c:pt idx="793">
                  <c:v>41719.0</c:v>
                </c:pt>
                <c:pt idx="794">
                  <c:v>41726.0</c:v>
                </c:pt>
                <c:pt idx="795">
                  <c:v>41733.0</c:v>
                </c:pt>
                <c:pt idx="796">
                  <c:v>41740.0</c:v>
                </c:pt>
                <c:pt idx="797">
                  <c:v>41747.0</c:v>
                </c:pt>
                <c:pt idx="798">
                  <c:v>41754.0</c:v>
                </c:pt>
                <c:pt idx="799">
                  <c:v>41761.0</c:v>
                </c:pt>
                <c:pt idx="800">
                  <c:v>41768.0</c:v>
                </c:pt>
                <c:pt idx="801">
                  <c:v>41775.0</c:v>
                </c:pt>
                <c:pt idx="802">
                  <c:v>41782.0</c:v>
                </c:pt>
                <c:pt idx="803">
                  <c:v>41789.0</c:v>
                </c:pt>
                <c:pt idx="804">
                  <c:v>41796.0</c:v>
                </c:pt>
                <c:pt idx="805">
                  <c:v>41803.0</c:v>
                </c:pt>
                <c:pt idx="806">
                  <c:v>41810.0</c:v>
                </c:pt>
                <c:pt idx="807">
                  <c:v>41817.0</c:v>
                </c:pt>
                <c:pt idx="808">
                  <c:v>41824.0</c:v>
                </c:pt>
                <c:pt idx="809">
                  <c:v>41831.0</c:v>
                </c:pt>
                <c:pt idx="810">
                  <c:v>41838.0</c:v>
                </c:pt>
                <c:pt idx="811">
                  <c:v>41845.0</c:v>
                </c:pt>
                <c:pt idx="812">
                  <c:v>41852.0</c:v>
                </c:pt>
                <c:pt idx="813">
                  <c:v>41859.0</c:v>
                </c:pt>
                <c:pt idx="814">
                  <c:v>41866.0</c:v>
                </c:pt>
                <c:pt idx="815">
                  <c:v>41873.0</c:v>
                </c:pt>
                <c:pt idx="816">
                  <c:v>41880.0</c:v>
                </c:pt>
                <c:pt idx="817">
                  <c:v>41887.0</c:v>
                </c:pt>
                <c:pt idx="818">
                  <c:v>41894.0</c:v>
                </c:pt>
                <c:pt idx="819">
                  <c:v>41901.0</c:v>
                </c:pt>
                <c:pt idx="820">
                  <c:v>41908.0</c:v>
                </c:pt>
                <c:pt idx="821">
                  <c:v>41915.0</c:v>
                </c:pt>
                <c:pt idx="822">
                  <c:v>41922.0</c:v>
                </c:pt>
                <c:pt idx="823">
                  <c:v>41929.0</c:v>
                </c:pt>
                <c:pt idx="824">
                  <c:v>41936.0</c:v>
                </c:pt>
                <c:pt idx="825">
                  <c:v>41943.0</c:v>
                </c:pt>
                <c:pt idx="826">
                  <c:v>41950.0</c:v>
                </c:pt>
                <c:pt idx="827">
                  <c:v>41957.0</c:v>
                </c:pt>
                <c:pt idx="828">
                  <c:v>41964.0</c:v>
                </c:pt>
                <c:pt idx="829">
                  <c:v>41971.0</c:v>
                </c:pt>
                <c:pt idx="830">
                  <c:v>41978.0</c:v>
                </c:pt>
                <c:pt idx="831">
                  <c:v>41985.0</c:v>
                </c:pt>
                <c:pt idx="832">
                  <c:v>41992.0</c:v>
                </c:pt>
                <c:pt idx="833">
                  <c:v>41999.0</c:v>
                </c:pt>
                <c:pt idx="834">
                  <c:v>42006.0</c:v>
                </c:pt>
                <c:pt idx="835">
                  <c:v>42013.0</c:v>
                </c:pt>
                <c:pt idx="836">
                  <c:v>42020.0</c:v>
                </c:pt>
                <c:pt idx="837">
                  <c:v>42027.0</c:v>
                </c:pt>
                <c:pt idx="838">
                  <c:v>42034.0</c:v>
                </c:pt>
                <c:pt idx="839">
                  <c:v>42041.0</c:v>
                </c:pt>
                <c:pt idx="840">
                  <c:v>42048.0</c:v>
                </c:pt>
                <c:pt idx="841">
                  <c:v>42055.0</c:v>
                </c:pt>
                <c:pt idx="842">
                  <c:v>42062.0</c:v>
                </c:pt>
                <c:pt idx="843">
                  <c:v>42069.0</c:v>
                </c:pt>
                <c:pt idx="844">
                  <c:v>42076.0</c:v>
                </c:pt>
                <c:pt idx="845">
                  <c:v>42083.0</c:v>
                </c:pt>
                <c:pt idx="846">
                  <c:v>42090.0</c:v>
                </c:pt>
                <c:pt idx="847">
                  <c:v>42097.0</c:v>
                </c:pt>
                <c:pt idx="848">
                  <c:v>42104.0</c:v>
                </c:pt>
                <c:pt idx="849">
                  <c:v>42111.0</c:v>
                </c:pt>
                <c:pt idx="850">
                  <c:v>42118.0</c:v>
                </c:pt>
                <c:pt idx="851">
                  <c:v>42125.0</c:v>
                </c:pt>
                <c:pt idx="852">
                  <c:v>42132.0</c:v>
                </c:pt>
                <c:pt idx="853">
                  <c:v>42139.0</c:v>
                </c:pt>
                <c:pt idx="854">
                  <c:v>42146.0</c:v>
                </c:pt>
                <c:pt idx="855">
                  <c:v>42153.0</c:v>
                </c:pt>
                <c:pt idx="856">
                  <c:v>42160.0</c:v>
                </c:pt>
                <c:pt idx="857">
                  <c:v>42167.0</c:v>
                </c:pt>
                <c:pt idx="858">
                  <c:v>42174.0</c:v>
                </c:pt>
                <c:pt idx="859">
                  <c:v>42181.0</c:v>
                </c:pt>
                <c:pt idx="860">
                  <c:v>42188.0</c:v>
                </c:pt>
                <c:pt idx="861">
                  <c:v>42195.0</c:v>
                </c:pt>
                <c:pt idx="862">
                  <c:v>42202.0</c:v>
                </c:pt>
                <c:pt idx="863">
                  <c:v>42209.0</c:v>
                </c:pt>
                <c:pt idx="864">
                  <c:v>42216.0</c:v>
                </c:pt>
                <c:pt idx="865">
                  <c:v>42223.0</c:v>
                </c:pt>
                <c:pt idx="866">
                  <c:v>42230.0</c:v>
                </c:pt>
                <c:pt idx="867">
                  <c:v>42237.0</c:v>
                </c:pt>
                <c:pt idx="868">
                  <c:v>42244.0</c:v>
                </c:pt>
                <c:pt idx="869">
                  <c:v>42251.0</c:v>
                </c:pt>
                <c:pt idx="870">
                  <c:v>42258.0</c:v>
                </c:pt>
                <c:pt idx="871">
                  <c:v>42265.0</c:v>
                </c:pt>
                <c:pt idx="872">
                  <c:v>42272.0</c:v>
                </c:pt>
                <c:pt idx="873">
                  <c:v>42279.0</c:v>
                </c:pt>
                <c:pt idx="874">
                  <c:v>42286.0</c:v>
                </c:pt>
                <c:pt idx="875">
                  <c:v>42293.0</c:v>
                </c:pt>
                <c:pt idx="876">
                  <c:v>42300.0</c:v>
                </c:pt>
                <c:pt idx="877">
                  <c:v>42307.0</c:v>
                </c:pt>
                <c:pt idx="878">
                  <c:v>42314.0</c:v>
                </c:pt>
                <c:pt idx="879">
                  <c:v>42321.0</c:v>
                </c:pt>
                <c:pt idx="880">
                  <c:v>42328.0</c:v>
                </c:pt>
                <c:pt idx="881">
                  <c:v>42335.0</c:v>
                </c:pt>
                <c:pt idx="882">
                  <c:v>42342.0</c:v>
                </c:pt>
                <c:pt idx="883">
                  <c:v>42349.0</c:v>
                </c:pt>
                <c:pt idx="884">
                  <c:v>42356.0</c:v>
                </c:pt>
                <c:pt idx="885">
                  <c:v>42363.0</c:v>
                </c:pt>
                <c:pt idx="886">
                  <c:v>42370.0</c:v>
                </c:pt>
                <c:pt idx="887">
                  <c:v>42377.0</c:v>
                </c:pt>
                <c:pt idx="888">
                  <c:v>42384.0</c:v>
                </c:pt>
                <c:pt idx="889">
                  <c:v>42391.0</c:v>
                </c:pt>
                <c:pt idx="890">
                  <c:v>42398.0</c:v>
                </c:pt>
                <c:pt idx="891">
                  <c:v>42405.0</c:v>
                </c:pt>
                <c:pt idx="892">
                  <c:v>42412.0</c:v>
                </c:pt>
                <c:pt idx="893">
                  <c:v>42419.0</c:v>
                </c:pt>
                <c:pt idx="894">
                  <c:v>42426.0</c:v>
                </c:pt>
                <c:pt idx="895">
                  <c:v>42433.0</c:v>
                </c:pt>
                <c:pt idx="896">
                  <c:v>42440.0</c:v>
                </c:pt>
                <c:pt idx="897">
                  <c:v>42447.0</c:v>
                </c:pt>
                <c:pt idx="898">
                  <c:v>42454.0</c:v>
                </c:pt>
                <c:pt idx="899">
                  <c:v>42461.0</c:v>
                </c:pt>
                <c:pt idx="900">
                  <c:v>42468.0</c:v>
                </c:pt>
                <c:pt idx="901">
                  <c:v>42475.0</c:v>
                </c:pt>
                <c:pt idx="902">
                  <c:v>42482.0</c:v>
                </c:pt>
                <c:pt idx="903">
                  <c:v>42489.0</c:v>
                </c:pt>
                <c:pt idx="904">
                  <c:v>42496.0</c:v>
                </c:pt>
                <c:pt idx="905">
                  <c:v>42503.0</c:v>
                </c:pt>
                <c:pt idx="906">
                  <c:v>42510.0</c:v>
                </c:pt>
                <c:pt idx="907">
                  <c:v>42517.0</c:v>
                </c:pt>
                <c:pt idx="908">
                  <c:v>42524.0</c:v>
                </c:pt>
                <c:pt idx="909">
                  <c:v>42531.0</c:v>
                </c:pt>
                <c:pt idx="910">
                  <c:v>42538.0</c:v>
                </c:pt>
                <c:pt idx="911">
                  <c:v>42545.0</c:v>
                </c:pt>
                <c:pt idx="912">
                  <c:v>42552.0</c:v>
                </c:pt>
                <c:pt idx="913">
                  <c:v>42559.0</c:v>
                </c:pt>
                <c:pt idx="914">
                  <c:v>42566.0</c:v>
                </c:pt>
                <c:pt idx="915">
                  <c:v>42573.0</c:v>
                </c:pt>
                <c:pt idx="916">
                  <c:v>42580.0</c:v>
                </c:pt>
                <c:pt idx="917">
                  <c:v>42587.0</c:v>
                </c:pt>
                <c:pt idx="918">
                  <c:v>42594.0</c:v>
                </c:pt>
                <c:pt idx="919">
                  <c:v>42601.0</c:v>
                </c:pt>
                <c:pt idx="920">
                  <c:v>42608.0</c:v>
                </c:pt>
                <c:pt idx="921">
                  <c:v>42615.0</c:v>
                </c:pt>
                <c:pt idx="922">
                  <c:v>42622.0</c:v>
                </c:pt>
                <c:pt idx="923">
                  <c:v>42629.0</c:v>
                </c:pt>
                <c:pt idx="924">
                  <c:v>42636.0</c:v>
                </c:pt>
                <c:pt idx="925">
                  <c:v>42643.0</c:v>
                </c:pt>
                <c:pt idx="926">
                  <c:v>42650.0</c:v>
                </c:pt>
                <c:pt idx="927">
                  <c:v>42657.0</c:v>
                </c:pt>
                <c:pt idx="928">
                  <c:v>42664.0</c:v>
                </c:pt>
                <c:pt idx="929">
                  <c:v>42671.0</c:v>
                </c:pt>
                <c:pt idx="930">
                  <c:v>42678.0</c:v>
                </c:pt>
                <c:pt idx="931">
                  <c:v>42685.0</c:v>
                </c:pt>
                <c:pt idx="932">
                  <c:v>42692.0</c:v>
                </c:pt>
                <c:pt idx="933">
                  <c:v>42699.0</c:v>
                </c:pt>
                <c:pt idx="934">
                  <c:v>42706.0</c:v>
                </c:pt>
                <c:pt idx="935">
                  <c:v>42713.0</c:v>
                </c:pt>
                <c:pt idx="936">
                  <c:v>42720.0</c:v>
                </c:pt>
                <c:pt idx="937">
                  <c:v>42727.0</c:v>
                </c:pt>
                <c:pt idx="938">
                  <c:v>42734.0</c:v>
                </c:pt>
              </c:numCache>
            </c:numRef>
          </c:cat>
          <c:val>
            <c:numRef>
              <c:f>'DATA&amp;CALC'!$B$2:$B$941</c:f>
              <c:numCache>
                <c:formatCode>0.0000</c:formatCode>
                <c:ptCount val="940"/>
                <c:pt idx="0">
                  <c:v>7.54</c:v>
                </c:pt>
                <c:pt idx="1">
                  <c:v>7.81</c:v>
                </c:pt>
                <c:pt idx="2">
                  <c:v>7.86</c:v>
                </c:pt>
                <c:pt idx="3">
                  <c:v>7.24</c:v>
                </c:pt>
                <c:pt idx="4">
                  <c:v>7.37</c:v>
                </c:pt>
                <c:pt idx="5">
                  <c:v>7.24</c:v>
                </c:pt>
                <c:pt idx="6">
                  <c:v>7.23</c:v>
                </c:pt>
                <c:pt idx="7">
                  <c:v>7.31</c:v>
                </c:pt>
                <c:pt idx="8">
                  <c:v>7.09</c:v>
                </c:pt>
                <c:pt idx="9">
                  <c:v>6.94</c:v>
                </c:pt>
                <c:pt idx="10">
                  <c:v>6.68</c:v>
                </c:pt>
                <c:pt idx="11">
                  <c:v>6.54</c:v>
                </c:pt>
                <c:pt idx="12">
                  <c:v>6.58</c:v>
                </c:pt>
                <c:pt idx="13">
                  <c:v>6.42</c:v>
                </c:pt>
                <c:pt idx="14">
                  <c:v>6.5</c:v>
                </c:pt>
                <c:pt idx="15">
                  <c:v>6.54</c:v>
                </c:pt>
                <c:pt idx="16">
                  <c:v>6.67</c:v>
                </c:pt>
                <c:pt idx="17">
                  <c:v>6.67</c:v>
                </c:pt>
                <c:pt idx="18">
                  <c:v>6.76</c:v>
                </c:pt>
                <c:pt idx="19">
                  <c:v>6.66</c:v>
                </c:pt>
                <c:pt idx="20">
                  <c:v>6.51</c:v>
                </c:pt>
                <c:pt idx="21">
                  <c:v>6.59</c:v>
                </c:pt>
                <c:pt idx="22">
                  <c:v>6.54</c:v>
                </c:pt>
                <c:pt idx="23">
                  <c:v>6.4</c:v>
                </c:pt>
                <c:pt idx="24">
                  <c:v>6.43</c:v>
                </c:pt>
                <c:pt idx="25">
                  <c:v>6.4</c:v>
                </c:pt>
                <c:pt idx="26">
                  <c:v>6.34</c:v>
                </c:pt>
                <c:pt idx="27">
                  <c:v>6.33</c:v>
                </c:pt>
                <c:pt idx="28">
                  <c:v>6.39</c:v>
                </c:pt>
                <c:pt idx="29">
                  <c:v>6.31</c:v>
                </c:pt>
                <c:pt idx="30">
                  <c:v>6.27</c:v>
                </c:pt>
                <c:pt idx="31">
                  <c:v>6.08</c:v>
                </c:pt>
                <c:pt idx="32">
                  <c:v>5.92</c:v>
                </c:pt>
                <c:pt idx="33">
                  <c:v>6.04</c:v>
                </c:pt>
                <c:pt idx="34">
                  <c:v>5.98</c:v>
                </c:pt>
                <c:pt idx="35">
                  <c:v>5.93</c:v>
                </c:pt>
                <c:pt idx="36">
                  <c:v>5.94</c:v>
                </c:pt>
                <c:pt idx="37">
                  <c:v>5.91</c:v>
                </c:pt>
                <c:pt idx="38">
                  <c:v>6.22</c:v>
                </c:pt>
                <c:pt idx="39">
                  <c:v>6.32</c:v>
                </c:pt>
                <c:pt idx="40">
                  <c:v>6.37</c:v>
                </c:pt>
                <c:pt idx="41">
                  <c:v>6.46</c:v>
                </c:pt>
                <c:pt idx="42">
                  <c:v>6.39</c:v>
                </c:pt>
                <c:pt idx="43">
                  <c:v>6.28</c:v>
                </c:pt>
                <c:pt idx="44">
                  <c:v>6.22</c:v>
                </c:pt>
                <c:pt idx="45">
                  <c:v>6.11</c:v>
                </c:pt>
                <c:pt idx="46">
                  <c:v>5.94</c:v>
                </c:pt>
                <c:pt idx="47">
                  <c:v>5.94</c:v>
                </c:pt>
                <c:pt idx="48">
                  <c:v>6.0</c:v>
                </c:pt>
                <c:pt idx="49">
                  <c:v>5.94</c:v>
                </c:pt>
                <c:pt idx="50">
                  <c:v>6.0</c:v>
                </c:pt>
                <c:pt idx="51">
                  <c:v>5.91</c:v>
                </c:pt>
                <c:pt idx="52">
                  <c:v>5.86</c:v>
                </c:pt>
                <c:pt idx="53">
                  <c:v>5.88</c:v>
                </c:pt>
                <c:pt idx="54">
                  <c:v>5.88</c:v>
                </c:pt>
                <c:pt idx="55">
                  <c:v>5.88</c:v>
                </c:pt>
                <c:pt idx="56">
                  <c:v>5.88</c:v>
                </c:pt>
                <c:pt idx="57">
                  <c:v>5.9</c:v>
                </c:pt>
                <c:pt idx="58">
                  <c:v>5.93</c:v>
                </c:pt>
                <c:pt idx="59">
                  <c:v>5.93</c:v>
                </c:pt>
                <c:pt idx="60">
                  <c:v>5.94</c:v>
                </c:pt>
                <c:pt idx="61">
                  <c:v>5.95</c:v>
                </c:pt>
                <c:pt idx="62">
                  <c:v>5.98</c:v>
                </c:pt>
                <c:pt idx="63">
                  <c:v>6.06</c:v>
                </c:pt>
                <c:pt idx="64">
                  <c:v>6.16</c:v>
                </c:pt>
                <c:pt idx="65">
                  <c:v>6.13</c:v>
                </c:pt>
                <c:pt idx="66">
                  <c:v>6.26</c:v>
                </c:pt>
                <c:pt idx="67">
                  <c:v>6.29</c:v>
                </c:pt>
                <c:pt idx="68">
                  <c:v>6.47</c:v>
                </c:pt>
                <c:pt idx="69">
                  <c:v>6.56</c:v>
                </c:pt>
                <c:pt idx="70">
                  <c:v>6.48</c:v>
                </c:pt>
                <c:pt idx="71">
                  <c:v>6.47</c:v>
                </c:pt>
                <c:pt idx="72">
                  <c:v>6.49</c:v>
                </c:pt>
                <c:pt idx="73">
                  <c:v>6.5</c:v>
                </c:pt>
                <c:pt idx="74">
                  <c:v>6.59</c:v>
                </c:pt>
                <c:pt idx="75">
                  <c:v>6.769999999999999</c:v>
                </c:pt>
                <c:pt idx="76">
                  <c:v>6.95</c:v>
                </c:pt>
                <c:pt idx="77">
                  <c:v>6.91</c:v>
                </c:pt>
                <c:pt idx="78">
                  <c:v>6.83</c:v>
                </c:pt>
                <c:pt idx="79">
                  <c:v>6.93</c:v>
                </c:pt>
                <c:pt idx="80">
                  <c:v>6.91</c:v>
                </c:pt>
                <c:pt idx="81">
                  <c:v>6.96</c:v>
                </c:pt>
                <c:pt idx="82">
                  <c:v>7.04</c:v>
                </c:pt>
                <c:pt idx="83">
                  <c:v>7.15</c:v>
                </c:pt>
                <c:pt idx="84">
                  <c:v>7.16</c:v>
                </c:pt>
                <c:pt idx="85">
                  <c:v>7.14</c:v>
                </c:pt>
                <c:pt idx="86">
                  <c:v>7.22</c:v>
                </c:pt>
                <c:pt idx="87">
                  <c:v>7.29</c:v>
                </c:pt>
                <c:pt idx="88">
                  <c:v>7.39</c:v>
                </c:pt>
                <c:pt idx="89">
                  <c:v>7.32</c:v>
                </c:pt>
                <c:pt idx="90">
                  <c:v>7.41</c:v>
                </c:pt>
                <c:pt idx="91">
                  <c:v>7.46</c:v>
                </c:pt>
                <c:pt idx="92">
                  <c:v>7.59</c:v>
                </c:pt>
                <c:pt idx="93">
                  <c:v>7.6</c:v>
                </c:pt>
                <c:pt idx="94">
                  <c:v>7.51</c:v>
                </c:pt>
                <c:pt idx="95">
                  <c:v>7.46</c:v>
                </c:pt>
                <c:pt idx="96">
                  <c:v>7.43</c:v>
                </c:pt>
                <c:pt idx="97">
                  <c:v>7.44</c:v>
                </c:pt>
                <c:pt idx="98">
                  <c:v>7.39</c:v>
                </c:pt>
                <c:pt idx="99">
                  <c:v>7.39</c:v>
                </c:pt>
                <c:pt idx="100">
                  <c:v>7.35</c:v>
                </c:pt>
                <c:pt idx="101">
                  <c:v>7.39</c:v>
                </c:pt>
                <c:pt idx="102">
                  <c:v>7.55</c:v>
                </c:pt>
                <c:pt idx="103">
                  <c:v>7.53</c:v>
                </c:pt>
                <c:pt idx="104">
                  <c:v>7.47</c:v>
                </c:pt>
                <c:pt idx="105">
                  <c:v>7.42</c:v>
                </c:pt>
                <c:pt idx="106">
                  <c:v>7.41</c:v>
                </c:pt>
                <c:pt idx="107">
                  <c:v>7.36</c:v>
                </c:pt>
                <c:pt idx="108">
                  <c:v>7.38</c:v>
                </c:pt>
                <c:pt idx="109">
                  <c:v>7.26</c:v>
                </c:pt>
                <c:pt idx="110">
                  <c:v>7.28</c:v>
                </c:pt>
                <c:pt idx="111">
                  <c:v>7.35</c:v>
                </c:pt>
                <c:pt idx="112">
                  <c:v>7.41</c:v>
                </c:pt>
                <c:pt idx="113">
                  <c:v>7.41</c:v>
                </c:pt>
                <c:pt idx="114">
                  <c:v>7.38</c:v>
                </c:pt>
                <c:pt idx="115">
                  <c:v>7.39</c:v>
                </c:pt>
                <c:pt idx="116">
                  <c:v>7.39</c:v>
                </c:pt>
                <c:pt idx="117">
                  <c:v>7.43</c:v>
                </c:pt>
                <c:pt idx="118">
                  <c:v>7.42</c:v>
                </c:pt>
                <c:pt idx="119">
                  <c:v>7.56</c:v>
                </c:pt>
                <c:pt idx="120">
                  <c:v>7.57</c:v>
                </c:pt>
                <c:pt idx="121">
                  <c:v>7.56</c:v>
                </c:pt>
                <c:pt idx="122">
                  <c:v>7.45</c:v>
                </c:pt>
                <c:pt idx="123">
                  <c:v>7.47</c:v>
                </c:pt>
                <c:pt idx="124">
                  <c:v>7.39</c:v>
                </c:pt>
                <c:pt idx="125">
                  <c:v>7.34</c:v>
                </c:pt>
                <c:pt idx="126">
                  <c:v>7.39</c:v>
                </c:pt>
                <c:pt idx="127">
                  <c:v>7.48</c:v>
                </c:pt>
                <c:pt idx="128">
                  <c:v>7.43</c:v>
                </c:pt>
                <c:pt idx="129">
                  <c:v>7.41</c:v>
                </c:pt>
                <c:pt idx="130">
                  <c:v>7.36</c:v>
                </c:pt>
                <c:pt idx="131">
                  <c:v>7.37</c:v>
                </c:pt>
                <c:pt idx="132">
                  <c:v>7.43</c:v>
                </c:pt>
                <c:pt idx="133">
                  <c:v>7.35</c:v>
                </c:pt>
                <c:pt idx="134">
                  <c:v>7.38</c:v>
                </c:pt>
                <c:pt idx="135">
                  <c:v>7.33</c:v>
                </c:pt>
                <c:pt idx="136">
                  <c:v>7.27</c:v>
                </c:pt>
                <c:pt idx="137">
                  <c:v>7.29</c:v>
                </c:pt>
                <c:pt idx="138">
                  <c:v>7.26</c:v>
                </c:pt>
                <c:pt idx="139">
                  <c:v>7.24</c:v>
                </c:pt>
                <c:pt idx="140">
                  <c:v>7.36</c:v>
                </c:pt>
                <c:pt idx="141">
                  <c:v>6.91</c:v>
                </c:pt>
                <c:pt idx="142">
                  <c:v>7.06</c:v>
                </c:pt>
                <c:pt idx="143">
                  <c:v>6.94</c:v>
                </c:pt>
                <c:pt idx="144">
                  <c:v>7.04</c:v>
                </c:pt>
                <c:pt idx="145">
                  <c:v>6.94</c:v>
                </c:pt>
                <c:pt idx="146">
                  <c:v>6.79</c:v>
                </c:pt>
                <c:pt idx="147">
                  <c:v>6.9</c:v>
                </c:pt>
                <c:pt idx="148">
                  <c:v>6.85</c:v>
                </c:pt>
                <c:pt idx="149">
                  <c:v>6.93</c:v>
                </c:pt>
                <c:pt idx="150">
                  <c:v>6.9</c:v>
                </c:pt>
                <c:pt idx="151">
                  <c:v>6.9</c:v>
                </c:pt>
                <c:pt idx="152">
                  <c:v>6.74</c:v>
                </c:pt>
                <c:pt idx="153">
                  <c:v>6.5</c:v>
                </c:pt>
                <c:pt idx="154">
                  <c:v>6.43</c:v>
                </c:pt>
                <c:pt idx="155">
                  <c:v>6.35</c:v>
                </c:pt>
                <c:pt idx="156">
                  <c:v>6.28</c:v>
                </c:pt>
                <c:pt idx="157">
                  <c:v>6.34</c:v>
                </c:pt>
                <c:pt idx="158">
                  <c:v>6.2</c:v>
                </c:pt>
                <c:pt idx="159">
                  <c:v>6.44</c:v>
                </c:pt>
                <c:pt idx="160">
                  <c:v>6.53</c:v>
                </c:pt>
                <c:pt idx="161">
                  <c:v>6.59</c:v>
                </c:pt>
                <c:pt idx="162">
                  <c:v>6.59</c:v>
                </c:pt>
                <c:pt idx="163">
                  <c:v>6.55</c:v>
                </c:pt>
                <c:pt idx="164">
                  <c:v>6.68</c:v>
                </c:pt>
                <c:pt idx="165">
                  <c:v>6.74</c:v>
                </c:pt>
                <c:pt idx="166">
                  <c:v>6.73</c:v>
                </c:pt>
                <c:pt idx="167">
                  <c:v>6.71</c:v>
                </c:pt>
                <c:pt idx="168">
                  <c:v>6.7</c:v>
                </c:pt>
                <c:pt idx="169">
                  <c:v>6.71</c:v>
                </c:pt>
                <c:pt idx="170">
                  <c:v>6.75</c:v>
                </c:pt>
                <c:pt idx="171">
                  <c:v>6.82</c:v>
                </c:pt>
                <c:pt idx="172">
                  <c:v>6.8</c:v>
                </c:pt>
                <c:pt idx="173">
                  <c:v>6.83</c:v>
                </c:pt>
                <c:pt idx="174">
                  <c:v>6.84</c:v>
                </c:pt>
                <c:pt idx="175">
                  <c:v>6.81</c:v>
                </c:pt>
                <c:pt idx="176">
                  <c:v>6.93</c:v>
                </c:pt>
                <c:pt idx="177">
                  <c:v>7.04</c:v>
                </c:pt>
                <c:pt idx="178">
                  <c:v>7.12</c:v>
                </c:pt>
                <c:pt idx="179">
                  <c:v>7.17</c:v>
                </c:pt>
                <c:pt idx="180">
                  <c:v>7.16</c:v>
                </c:pt>
                <c:pt idx="181">
                  <c:v>7.12</c:v>
                </c:pt>
                <c:pt idx="182">
                  <c:v>7.28</c:v>
                </c:pt>
                <c:pt idx="183">
                  <c:v>7.26</c:v>
                </c:pt>
                <c:pt idx="184">
                  <c:v>7.28</c:v>
                </c:pt>
                <c:pt idx="185">
                  <c:v>7.27</c:v>
                </c:pt>
                <c:pt idx="186">
                  <c:v>7.32</c:v>
                </c:pt>
                <c:pt idx="187">
                  <c:v>7.32</c:v>
                </c:pt>
                <c:pt idx="188">
                  <c:v>7.28</c:v>
                </c:pt>
                <c:pt idx="189">
                  <c:v>7.21</c:v>
                </c:pt>
                <c:pt idx="190">
                  <c:v>7.22</c:v>
                </c:pt>
                <c:pt idx="191">
                  <c:v>7.24</c:v>
                </c:pt>
                <c:pt idx="192">
                  <c:v>7.16</c:v>
                </c:pt>
                <c:pt idx="193">
                  <c:v>7.03</c:v>
                </c:pt>
                <c:pt idx="194">
                  <c:v>7.12</c:v>
                </c:pt>
                <c:pt idx="195">
                  <c:v>7.21</c:v>
                </c:pt>
                <c:pt idx="196">
                  <c:v>7.09</c:v>
                </c:pt>
                <c:pt idx="197">
                  <c:v>7.06</c:v>
                </c:pt>
                <c:pt idx="198">
                  <c:v>7.12</c:v>
                </c:pt>
                <c:pt idx="199">
                  <c:v>7.16</c:v>
                </c:pt>
                <c:pt idx="200">
                  <c:v>7.09</c:v>
                </c:pt>
                <c:pt idx="201">
                  <c:v>7.03</c:v>
                </c:pt>
                <c:pt idx="202">
                  <c:v>7.08</c:v>
                </c:pt>
                <c:pt idx="203">
                  <c:v>7.11</c:v>
                </c:pt>
                <c:pt idx="204">
                  <c:v>6.88</c:v>
                </c:pt>
                <c:pt idx="205">
                  <c:v>6.4</c:v>
                </c:pt>
                <c:pt idx="206">
                  <c:v>6.32</c:v>
                </c:pt>
                <c:pt idx="207">
                  <c:v>6.35</c:v>
                </c:pt>
                <c:pt idx="208">
                  <c:v>6.22</c:v>
                </c:pt>
                <c:pt idx="209">
                  <c:v>6.05</c:v>
                </c:pt>
                <c:pt idx="210">
                  <c:v>5.95</c:v>
                </c:pt>
                <c:pt idx="211">
                  <c:v>5.94</c:v>
                </c:pt>
                <c:pt idx="212">
                  <c:v>5.84</c:v>
                </c:pt>
                <c:pt idx="213">
                  <c:v>5.78</c:v>
                </c:pt>
                <c:pt idx="214">
                  <c:v>5.74</c:v>
                </c:pt>
                <c:pt idx="215">
                  <c:v>5.55</c:v>
                </c:pt>
                <c:pt idx="216">
                  <c:v>5.54</c:v>
                </c:pt>
                <c:pt idx="217">
                  <c:v>5.5</c:v>
                </c:pt>
                <c:pt idx="218">
                  <c:v>5.52</c:v>
                </c:pt>
                <c:pt idx="219">
                  <c:v>5.51</c:v>
                </c:pt>
                <c:pt idx="220">
                  <c:v>5.41</c:v>
                </c:pt>
                <c:pt idx="221">
                  <c:v>5.39</c:v>
                </c:pt>
                <c:pt idx="222">
                  <c:v>5.27</c:v>
                </c:pt>
                <c:pt idx="223">
                  <c:v>5.22</c:v>
                </c:pt>
                <c:pt idx="224">
                  <c:v>5.08</c:v>
                </c:pt>
                <c:pt idx="225">
                  <c:v>5.0</c:v>
                </c:pt>
                <c:pt idx="226">
                  <c:v>4.99</c:v>
                </c:pt>
                <c:pt idx="227">
                  <c:v>4.97</c:v>
                </c:pt>
                <c:pt idx="228">
                  <c:v>4.84</c:v>
                </c:pt>
                <c:pt idx="229">
                  <c:v>4.74</c:v>
                </c:pt>
                <c:pt idx="230">
                  <c:v>4.25</c:v>
                </c:pt>
                <c:pt idx="231">
                  <c:v>4.06</c:v>
                </c:pt>
                <c:pt idx="232">
                  <c:v>3.87</c:v>
                </c:pt>
                <c:pt idx="233">
                  <c:v>3.72</c:v>
                </c:pt>
                <c:pt idx="234">
                  <c:v>3.6</c:v>
                </c:pt>
                <c:pt idx="235">
                  <c:v>3.37</c:v>
                </c:pt>
                <c:pt idx="236">
                  <c:v>3.46</c:v>
                </c:pt>
                <c:pt idx="237">
                  <c:v>3.36</c:v>
                </c:pt>
                <c:pt idx="238">
                  <c:v>3.4</c:v>
                </c:pt>
                <c:pt idx="239">
                  <c:v>3.31</c:v>
                </c:pt>
                <c:pt idx="240">
                  <c:v>3.0</c:v>
                </c:pt>
                <c:pt idx="241">
                  <c:v>2.98</c:v>
                </c:pt>
                <c:pt idx="242">
                  <c:v>2.99</c:v>
                </c:pt>
                <c:pt idx="243">
                  <c:v>2.91</c:v>
                </c:pt>
                <c:pt idx="244">
                  <c:v>2.82</c:v>
                </c:pt>
                <c:pt idx="245">
                  <c:v>2.75</c:v>
                </c:pt>
                <c:pt idx="246">
                  <c:v>2.74</c:v>
                </c:pt>
                <c:pt idx="247">
                  <c:v>2.79</c:v>
                </c:pt>
                <c:pt idx="248">
                  <c:v>2.85</c:v>
                </c:pt>
                <c:pt idx="249">
                  <c:v>2.9</c:v>
                </c:pt>
                <c:pt idx="250">
                  <c:v>2.89</c:v>
                </c:pt>
                <c:pt idx="251">
                  <c:v>2.9</c:v>
                </c:pt>
                <c:pt idx="252">
                  <c:v>2.97</c:v>
                </c:pt>
                <c:pt idx="253">
                  <c:v>2.95</c:v>
                </c:pt>
                <c:pt idx="254">
                  <c:v>2.86</c:v>
                </c:pt>
                <c:pt idx="255">
                  <c:v>2.79</c:v>
                </c:pt>
                <c:pt idx="256">
                  <c:v>2.8</c:v>
                </c:pt>
                <c:pt idx="257">
                  <c:v>2.65</c:v>
                </c:pt>
                <c:pt idx="258">
                  <c:v>2.47</c:v>
                </c:pt>
                <c:pt idx="259">
                  <c:v>2.41</c:v>
                </c:pt>
                <c:pt idx="260">
                  <c:v>2.35</c:v>
                </c:pt>
                <c:pt idx="261">
                  <c:v>2.29</c:v>
                </c:pt>
                <c:pt idx="262">
                  <c:v>2.23</c:v>
                </c:pt>
                <c:pt idx="263">
                  <c:v>2.28</c:v>
                </c:pt>
                <c:pt idx="264">
                  <c:v>2.16</c:v>
                </c:pt>
                <c:pt idx="265">
                  <c:v>2.18</c:v>
                </c:pt>
                <c:pt idx="266">
                  <c:v>1.96</c:v>
                </c:pt>
                <c:pt idx="267">
                  <c:v>1.9</c:v>
                </c:pt>
                <c:pt idx="268">
                  <c:v>1.85</c:v>
                </c:pt>
                <c:pt idx="269">
                  <c:v>1.82</c:v>
                </c:pt>
                <c:pt idx="270">
                  <c:v>1.85</c:v>
                </c:pt>
                <c:pt idx="271">
                  <c:v>1.9</c:v>
                </c:pt>
                <c:pt idx="272">
                  <c:v>1.86</c:v>
                </c:pt>
                <c:pt idx="273">
                  <c:v>1.9</c:v>
                </c:pt>
                <c:pt idx="274">
                  <c:v>1.93</c:v>
                </c:pt>
                <c:pt idx="275">
                  <c:v>1.99</c:v>
                </c:pt>
                <c:pt idx="276">
                  <c:v>1.97</c:v>
                </c:pt>
                <c:pt idx="277">
                  <c:v>1.95</c:v>
                </c:pt>
                <c:pt idx="278">
                  <c:v>1.97</c:v>
                </c:pt>
                <c:pt idx="279">
                  <c:v>2.01</c:v>
                </c:pt>
                <c:pt idx="280">
                  <c:v>2.03</c:v>
                </c:pt>
                <c:pt idx="281">
                  <c:v>2.01</c:v>
                </c:pt>
                <c:pt idx="282">
                  <c:v>2.03</c:v>
                </c:pt>
                <c:pt idx="283">
                  <c:v>2.02</c:v>
                </c:pt>
                <c:pt idx="284">
                  <c:v>2.06</c:v>
                </c:pt>
                <c:pt idx="285">
                  <c:v>2.01</c:v>
                </c:pt>
                <c:pt idx="286">
                  <c:v>1.97</c:v>
                </c:pt>
                <c:pt idx="287">
                  <c:v>2.01</c:v>
                </c:pt>
                <c:pt idx="288">
                  <c:v>2.04</c:v>
                </c:pt>
                <c:pt idx="289">
                  <c:v>2.04</c:v>
                </c:pt>
                <c:pt idx="290">
                  <c:v>2.02</c:v>
                </c:pt>
                <c:pt idx="291">
                  <c:v>2.04</c:v>
                </c:pt>
                <c:pt idx="292">
                  <c:v>2.01</c:v>
                </c:pt>
                <c:pt idx="293">
                  <c:v>2.01</c:v>
                </c:pt>
                <c:pt idx="294">
                  <c:v>1.98</c:v>
                </c:pt>
                <c:pt idx="295">
                  <c:v>2.0</c:v>
                </c:pt>
                <c:pt idx="296">
                  <c:v>1.97</c:v>
                </c:pt>
                <c:pt idx="297">
                  <c:v>1.9</c:v>
                </c:pt>
                <c:pt idx="298">
                  <c:v>1.95</c:v>
                </c:pt>
                <c:pt idx="299">
                  <c:v>2.01</c:v>
                </c:pt>
                <c:pt idx="300">
                  <c:v>1.99</c:v>
                </c:pt>
                <c:pt idx="301">
                  <c:v>1.99</c:v>
                </c:pt>
                <c:pt idx="302">
                  <c:v>2.01</c:v>
                </c:pt>
                <c:pt idx="303">
                  <c:v>1.99</c:v>
                </c:pt>
                <c:pt idx="304">
                  <c:v>2.01</c:v>
                </c:pt>
                <c:pt idx="305">
                  <c:v>2.0</c:v>
                </c:pt>
                <c:pt idx="306">
                  <c:v>1.98</c:v>
                </c:pt>
                <c:pt idx="307">
                  <c:v>1.97</c:v>
                </c:pt>
                <c:pt idx="308">
                  <c:v>1.99</c:v>
                </c:pt>
                <c:pt idx="309">
                  <c:v>2.0</c:v>
                </c:pt>
                <c:pt idx="310">
                  <c:v>2.01</c:v>
                </c:pt>
                <c:pt idx="311">
                  <c:v>1.99</c:v>
                </c:pt>
                <c:pt idx="312">
                  <c:v>1.97</c:v>
                </c:pt>
                <c:pt idx="313">
                  <c:v>1.98</c:v>
                </c:pt>
                <c:pt idx="314">
                  <c:v>1.97</c:v>
                </c:pt>
                <c:pt idx="315">
                  <c:v>1.94</c:v>
                </c:pt>
                <c:pt idx="316">
                  <c:v>1.93</c:v>
                </c:pt>
                <c:pt idx="317">
                  <c:v>1.91</c:v>
                </c:pt>
                <c:pt idx="318">
                  <c:v>1.88</c:v>
                </c:pt>
                <c:pt idx="319">
                  <c:v>1.94</c:v>
                </c:pt>
                <c:pt idx="320">
                  <c:v>1.97</c:v>
                </c:pt>
                <c:pt idx="321">
                  <c:v>1.96</c:v>
                </c:pt>
                <c:pt idx="322">
                  <c:v>2.03</c:v>
                </c:pt>
                <c:pt idx="323">
                  <c:v>2.06</c:v>
                </c:pt>
                <c:pt idx="324">
                  <c:v>2.03</c:v>
                </c:pt>
                <c:pt idx="325">
                  <c:v>2.03</c:v>
                </c:pt>
                <c:pt idx="326">
                  <c:v>2.05</c:v>
                </c:pt>
                <c:pt idx="327">
                  <c:v>2.06</c:v>
                </c:pt>
                <c:pt idx="328">
                  <c:v>2.07</c:v>
                </c:pt>
                <c:pt idx="329">
                  <c:v>2.05</c:v>
                </c:pt>
                <c:pt idx="330">
                  <c:v>2.03</c:v>
                </c:pt>
                <c:pt idx="331">
                  <c:v>2.08</c:v>
                </c:pt>
                <c:pt idx="332">
                  <c:v>2.11</c:v>
                </c:pt>
                <c:pt idx="333">
                  <c:v>2.12</c:v>
                </c:pt>
                <c:pt idx="334">
                  <c:v>2.14</c:v>
                </c:pt>
                <c:pt idx="335">
                  <c:v>2.18</c:v>
                </c:pt>
                <c:pt idx="336">
                  <c:v>2.17</c:v>
                </c:pt>
                <c:pt idx="337">
                  <c:v>2.12</c:v>
                </c:pt>
                <c:pt idx="338">
                  <c:v>2.18</c:v>
                </c:pt>
                <c:pt idx="339">
                  <c:v>2.22</c:v>
                </c:pt>
                <c:pt idx="340">
                  <c:v>2.23</c:v>
                </c:pt>
                <c:pt idx="341">
                  <c:v>2.23</c:v>
                </c:pt>
                <c:pt idx="342">
                  <c:v>2.22</c:v>
                </c:pt>
                <c:pt idx="343">
                  <c:v>2.23</c:v>
                </c:pt>
                <c:pt idx="344">
                  <c:v>2.23</c:v>
                </c:pt>
                <c:pt idx="345">
                  <c:v>2.27</c:v>
                </c:pt>
                <c:pt idx="346">
                  <c:v>2.27</c:v>
                </c:pt>
                <c:pt idx="347">
                  <c:v>2.29</c:v>
                </c:pt>
                <c:pt idx="348">
                  <c:v>2.32</c:v>
                </c:pt>
                <c:pt idx="349">
                  <c:v>2.36</c:v>
                </c:pt>
                <c:pt idx="350">
                  <c:v>2.39</c:v>
                </c:pt>
                <c:pt idx="351">
                  <c:v>2.44</c:v>
                </c:pt>
                <c:pt idx="352">
                  <c:v>2.44</c:v>
                </c:pt>
                <c:pt idx="353">
                  <c:v>2.44</c:v>
                </c:pt>
                <c:pt idx="354">
                  <c:v>2.43</c:v>
                </c:pt>
                <c:pt idx="355">
                  <c:v>2.48</c:v>
                </c:pt>
                <c:pt idx="356">
                  <c:v>2.51</c:v>
                </c:pt>
                <c:pt idx="357">
                  <c:v>2.54</c:v>
                </c:pt>
                <c:pt idx="358">
                  <c:v>2.53</c:v>
                </c:pt>
                <c:pt idx="359">
                  <c:v>2.53</c:v>
                </c:pt>
                <c:pt idx="360">
                  <c:v>2.56</c:v>
                </c:pt>
                <c:pt idx="361">
                  <c:v>2.58</c:v>
                </c:pt>
                <c:pt idx="362">
                  <c:v>2.5</c:v>
                </c:pt>
                <c:pt idx="363">
                  <c:v>2.55</c:v>
                </c:pt>
                <c:pt idx="364">
                  <c:v>2.56</c:v>
                </c:pt>
                <c:pt idx="365">
                  <c:v>2.53</c:v>
                </c:pt>
                <c:pt idx="366">
                  <c:v>2.52</c:v>
                </c:pt>
                <c:pt idx="367">
                  <c:v>2.5</c:v>
                </c:pt>
                <c:pt idx="368">
                  <c:v>2.55</c:v>
                </c:pt>
                <c:pt idx="369">
                  <c:v>2.54</c:v>
                </c:pt>
                <c:pt idx="370">
                  <c:v>2.52</c:v>
                </c:pt>
                <c:pt idx="371">
                  <c:v>2.61</c:v>
                </c:pt>
                <c:pt idx="372">
                  <c:v>2.64</c:v>
                </c:pt>
                <c:pt idx="373">
                  <c:v>2.66</c:v>
                </c:pt>
                <c:pt idx="374">
                  <c:v>2.71</c:v>
                </c:pt>
                <c:pt idx="375">
                  <c:v>2.73</c:v>
                </c:pt>
                <c:pt idx="376">
                  <c:v>2.75</c:v>
                </c:pt>
                <c:pt idx="377">
                  <c:v>2.81</c:v>
                </c:pt>
                <c:pt idx="378">
                  <c:v>2.81</c:v>
                </c:pt>
                <c:pt idx="379">
                  <c:v>2.81</c:v>
                </c:pt>
                <c:pt idx="380">
                  <c:v>2.82</c:v>
                </c:pt>
                <c:pt idx="381">
                  <c:v>2.86</c:v>
                </c:pt>
                <c:pt idx="382">
                  <c:v>2.89</c:v>
                </c:pt>
                <c:pt idx="383">
                  <c:v>2.9</c:v>
                </c:pt>
                <c:pt idx="384">
                  <c:v>2.98</c:v>
                </c:pt>
                <c:pt idx="385">
                  <c:v>2.99</c:v>
                </c:pt>
                <c:pt idx="386">
                  <c:v>3.02</c:v>
                </c:pt>
                <c:pt idx="387">
                  <c:v>3.06</c:v>
                </c:pt>
                <c:pt idx="388">
                  <c:v>3.0</c:v>
                </c:pt>
                <c:pt idx="389">
                  <c:v>3.01</c:v>
                </c:pt>
                <c:pt idx="390">
                  <c:v>3.05</c:v>
                </c:pt>
                <c:pt idx="391">
                  <c:v>3.06</c:v>
                </c:pt>
                <c:pt idx="392">
                  <c:v>3.1</c:v>
                </c:pt>
                <c:pt idx="393">
                  <c:v>3.1</c:v>
                </c:pt>
                <c:pt idx="394">
                  <c:v>3.11</c:v>
                </c:pt>
                <c:pt idx="395">
                  <c:v>3.18</c:v>
                </c:pt>
                <c:pt idx="396">
                  <c:v>3.22</c:v>
                </c:pt>
                <c:pt idx="397">
                  <c:v>3.24</c:v>
                </c:pt>
                <c:pt idx="398">
                  <c:v>3.28</c:v>
                </c:pt>
                <c:pt idx="399">
                  <c:v>3.3</c:v>
                </c:pt>
                <c:pt idx="400">
                  <c:v>3.33</c:v>
                </c:pt>
                <c:pt idx="401">
                  <c:v>3.37</c:v>
                </c:pt>
                <c:pt idx="402">
                  <c:v>3.47</c:v>
                </c:pt>
                <c:pt idx="403">
                  <c:v>3.43</c:v>
                </c:pt>
                <c:pt idx="404">
                  <c:v>3.45</c:v>
                </c:pt>
                <c:pt idx="405">
                  <c:v>3.46</c:v>
                </c:pt>
                <c:pt idx="406">
                  <c:v>3.5</c:v>
                </c:pt>
                <c:pt idx="407">
                  <c:v>3.52</c:v>
                </c:pt>
                <c:pt idx="408">
                  <c:v>3.55</c:v>
                </c:pt>
                <c:pt idx="409">
                  <c:v>3.62</c:v>
                </c:pt>
                <c:pt idx="410">
                  <c:v>3.62</c:v>
                </c:pt>
                <c:pt idx="411">
                  <c:v>3.67</c:v>
                </c:pt>
                <c:pt idx="412">
                  <c:v>3.7</c:v>
                </c:pt>
                <c:pt idx="413">
                  <c:v>3.75</c:v>
                </c:pt>
                <c:pt idx="414">
                  <c:v>3.84</c:v>
                </c:pt>
                <c:pt idx="415">
                  <c:v>3.9</c:v>
                </c:pt>
                <c:pt idx="416">
                  <c:v>3.91</c:v>
                </c:pt>
                <c:pt idx="417">
                  <c:v>3.9</c:v>
                </c:pt>
                <c:pt idx="418">
                  <c:v>3.93</c:v>
                </c:pt>
                <c:pt idx="419">
                  <c:v>3.97</c:v>
                </c:pt>
                <c:pt idx="420">
                  <c:v>4.12</c:v>
                </c:pt>
                <c:pt idx="421">
                  <c:v>4.14</c:v>
                </c:pt>
                <c:pt idx="422">
                  <c:v>4.17</c:v>
                </c:pt>
                <c:pt idx="423">
                  <c:v>4.23</c:v>
                </c:pt>
                <c:pt idx="424">
                  <c:v>4.26</c:v>
                </c:pt>
                <c:pt idx="425">
                  <c:v>4.34</c:v>
                </c:pt>
                <c:pt idx="426">
                  <c:v>4.4</c:v>
                </c:pt>
                <c:pt idx="427">
                  <c:v>4.43</c:v>
                </c:pt>
                <c:pt idx="428">
                  <c:v>4.52</c:v>
                </c:pt>
                <c:pt idx="429">
                  <c:v>4.46</c:v>
                </c:pt>
                <c:pt idx="430">
                  <c:v>4.47</c:v>
                </c:pt>
                <c:pt idx="431">
                  <c:v>4.51</c:v>
                </c:pt>
                <c:pt idx="432">
                  <c:v>4.61</c:v>
                </c:pt>
                <c:pt idx="433">
                  <c:v>4.52</c:v>
                </c:pt>
                <c:pt idx="434">
                  <c:v>4.52</c:v>
                </c:pt>
                <c:pt idx="435">
                  <c:v>4.58</c:v>
                </c:pt>
                <c:pt idx="436">
                  <c:v>4.61</c:v>
                </c:pt>
                <c:pt idx="437">
                  <c:v>4.67</c:v>
                </c:pt>
                <c:pt idx="438">
                  <c:v>4.68</c:v>
                </c:pt>
                <c:pt idx="439">
                  <c:v>4.75</c:v>
                </c:pt>
                <c:pt idx="440">
                  <c:v>4.74</c:v>
                </c:pt>
                <c:pt idx="441">
                  <c:v>4.78</c:v>
                </c:pt>
                <c:pt idx="442">
                  <c:v>4.85</c:v>
                </c:pt>
                <c:pt idx="443">
                  <c:v>4.88</c:v>
                </c:pt>
                <c:pt idx="444">
                  <c:v>4.89</c:v>
                </c:pt>
                <c:pt idx="445">
                  <c:v>4.9</c:v>
                </c:pt>
                <c:pt idx="446">
                  <c:v>4.91</c:v>
                </c:pt>
                <c:pt idx="447">
                  <c:v>5.03</c:v>
                </c:pt>
                <c:pt idx="448">
                  <c:v>5.23</c:v>
                </c:pt>
                <c:pt idx="449">
                  <c:v>5.23</c:v>
                </c:pt>
                <c:pt idx="450">
                  <c:v>5.23</c:v>
                </c:pt>
                <c:pt idx="451">
                  <c:v>5.31</c:v>
                </c:pt>
                <c:pt idx="452">
                  <c:v>5.38</c:v>
                </c:pt>
                <c:pt idx="453">
                  <c:v>5.689999999999999</c:v>
                </c:pt>
                <c:pt idx="454">
                  <c:v>5.46</c:v>
                </c:pt>
                <c:pt idx="455">
                  <c:v>5.68</c:v>
                </c:pt>
                <c:pt idx="456">
                  <c:v>5.72</c:v>
                </c:pt>
                <c:pt idx="457">
                  <c:v>5.689999999999999</c:v>
                </c:pt>
                <c:pt idx="458">
                  <c:v>5.71</c:v>
                </c:pt>
                <c:pt idx="459">
                  <c:v>5.769999999999999</c:v>
                </c:pt>
                <c:pt idx="460">
                  <c:v>5.73</c:v>
                </c:pt>
                <c:pt idx="461">
                  <c:v>5.71</c:v>
                </c:pt>
                <c:pt idx="462">
                  <c:v>5.73</c:v>
                </c:pt>
                <c:pt idx="463">
                  <c:v>5.92</c:v>
                </c:pt>
                <c:pt idx="464">
                  <c:v>5.89</c:v>
                </c:pt>
                <c:pt idx="465">
                  <c:v>6.0</c:v>
                </c:pt>
                <c:pt idx="466">
                  <c:v>6.01</c:v>
                </c:pt>
                <c:pt idx="467">
                  <c:v>5.89</c:v>
                </c:pt>
                <c:pt idx="468">
                  <c:v>5.88</c:v>
                </c:pt>
                <c:pt idx="469">
                  <c:v>5.89</c:v>
                </c:pt>
                <c:pt idx="470">
                  <c:v>5.91</c:v>
                </c:pt>
                <c:pt idx="471">
                  <c:v>5.689999999999999</c:v>
                </c:pt>
                <c:pt idx="472">
                  <c:v>5.689999999999999</c:v>
                </c:pt>
                <c:pt idx="473">
                  <c:v>5.76</c:v>
                </c:pt>
                <c:pt idx="474">
                  <c:v>5.86</c:v>
                </c:pt>
                <c:pt idx="475">
                  <c:v>6.01</c:v>
                </c:pt>
                <c:pt idx="476">
                  <c:v>5.95</c:v>
                </c:pt>
                <c:pt idx="477">
                  <c:v>6.04</c:v>
                </c:pt>
                <c:pt idx="478">
                  <c:v>6.18</c:v>
                </c:pt>
                <c:pt idx="479">
                  <c:v>6.26</c:v>
                </c:pt>
                <c:pt idx="480">
                  <c:v>6.15</c:v>
                </c:pt>
                <c:pt idx="481">
                  <c:v>6.07</c:v>
                </c:pt>
                <c:pt idx="482">
                  <c:v>6.23</c:v>
                </c:pt>
                <c:pt idx="483">
                  <c:v>6.28</c:v>
                </c:pt>
                <c:pt idx="484">
                  <c:v>6.33</c:v>
                </c:pt>
                <c:pt idx="485">
                  <c:v>6.36</c:v>
                </c:pt>
                <c:pt idx="486">
                  <c:v>6.34</c:v>
                </c:pt>
                <c:pt idx="487">
                  <c:v>6.54</c:v>
                </c:pt>
                <c:pt idx="488">
                  <c:v>6.58</c:v>
                </c:pt>
                <c:pt idx="489">
                  <c:v>6.48</c:v>
                </c:pt>
                <c:pt idx="490">
                  <c:v>6.32</c:v>
                </c:pt>
                <c:pt idx="491">
                  <c:v>6.5</c:v>
                </c:pt>
                <c:pt idx="492">
                  <c:v>6.23</c:v>
                </c:pt>
                <c:pt idx="493">
                  <c:v>6.41</c:v>
                </c:pt>
                <c:pt idx="494">
                  <c:v>6.58</c:v>
                </c:pt>
                <c:pt idx="495">
                  <c:v>6.52</c:v>
                </c:pt>
                <c:pt idx="496">
                  <c:v>6.42</c:v>
                </c:pt>
                <c:pt idx="497">
                  <c:v>6.48</c:v>
                </c:pt>
                <c:pt idx="498">
                  <c:v>6.42</c:v>
                </c:pt>
                <c:pt idx="499">
                  <c:v>6.44</c:v>
                </c:pt>
                <c:pt idx="500">
                  <c:v>6.44</c:v>
                </c:pt>
                <c:pt idx="501">
                  <c:v>6.58</c:v>
                </c:pt>
                <c:pt idx="502">
                  <c:v>6.57</c:v>
                </c:pt>
                <c:pt idx="503">
                  <c:v>6.58</c:v>
                </c:pt>
                <c:pt idx="504">
                  <c:v>6.55</c:v>
                </c:pt>
                <c:pt idx="505">
                  <c:v>6.51</c:v>
                </c:pt>
                <c:pt idx="506">
                  <c:v>6.99</c:v>
                </c:pt>
                <c:pt idx="507">
                  <c:v>7.51</c:v>
                </c:pt>
                <c:pt idx="508">
                  <c:v>7.64</c:v>
                </c:pt>
                <c:pt idx="509">
                  <c:v>7.48</c:v>
                </c:pt>
                <c:pt idx="510">
                  <c:v>6.52</c:v>
                </c:pt>
                <c:pt idx="511">
                  <c:v>6.61</c:v>
                </c:pt>
                <c:pt idx="512">
                  <c:v>6.71</c:v>
                </c:pt>
                <c:pt idx="513">
                  <c:v>6.51</c:v>
                </c:pt>
                <c:pt idx="514">
                  <c:v>6.23</c:v>
                </c:pt>
                <c:pt idx="515">
                  <c:v>5.62</c:v>
                </c:pt>
                <c:pt idx="516">
                  <c:v>6.11</c:v>
                </c:pt>
                <c:pt idx="517">
                  <c:v>4.86</c:v>
                </c:pt>
                <c:pt idx="518">
                  <c:v>4.39</c:v>
                </c:pt>
                <c:pt idx="519">
                  <c:v>3.87</c:v>
                </c:pt>
                <c:pt idx="520">
                  <c:v>4.14</c:v>
                </c:pt>
                <c:pt idx="521">
                  <c:v>4.02</c:v>
                </c:pt>
                <c:pt idx="522">
                  <c:v>3.89</c:v>
                </c:pt>
                <c:pt idx="523">
                  <c:v>3.54</c:v>
                </c:pt>
                <c:pt idx="524">
                  <c:v>3.58</c:v>
                </c:pt>
                <c:pt idx="525">
                  <c:v>3.56</c:v>
                </c:pt>
                <c:pt idx="526">
                  <c:v>3.69</c:v>
                </c:pt>
                <c:pt idx="527">
                  <c:v>3.46</c:v>
                </c:pt>
                <c:pt idx="528">
                  <c:v>3.56</c:v>
                </c:pt>
                <c:pt idx="529">
                  <c:v>3.15</c:v>
                </c:pt>
                <c:pt idx="530">
                  <c:v>3.19</c:v>
                </c:pt>
                <c:pt idx="531">
                  <c:v>3.31</c:v>
                </c:pt>
                <c:pt idx="532">
                  <c:v>3.38</c:v>
                </c:pt>
                <c:pt idx="533">
                  <c:v>2.98</c:v>
                </c:pt>
                <c:pt idx="534">
                  <c:v>3.05</c:v>
                </c:pt>
                <c:pt idx="535">
                  <c:v>3.06</c:v>
                </c:pt>
                <c:pt idx="536">
                  <c:v>2.83</c:v>
                </c:pt>
                <c:pt idx="537">
                  <c:v>2.84</c:v>
                </c:pt>
                <c:pt idx="538">
                  <c:v>2.76</c:v>
                </c:pt>
                <c:pt idx="539">
                  <c:v>2.53</c:v>
                </c:pt>
                <c:pt idx="540">
                  <c:v>2.36</c:v>
                </c:pt>
                <c:pt idx="541">
                  <c:v>2.24</c:v>
                </c:pt>
                <c:pt idx="542">
                  <c:v>2.31</c:v>
                </c:pt>
                <c:pt idx="543">
                  <c:v>2.27</c:v>
                </c:pt>
                <c:pt idx="544">
                  <c:v>2.11</c:v>
                </c:pt>
                <c:pt idx="545">
                  <c:v>1.96</c:v>
                </c:pt>
                <c:pt idx="546">
                  <c:v>1.95</c:v>
                </c:pt>
                <c:pt idx="547">
                  <c:v>1.81</c:v>
                </c:pt>
                <c:pt idx="548">
                  <c:v>1.92</c:v>
                </c:pt>
                <c:pt idx="549">
                  <c:v>1.88</c:v>
                </c:pt>
                <c:pt idx="550">
                  <c:v>1.88</c:v>
                </c:pt>
                <c:pt idx="551">
                  <c:v>1.81</c:v>
                </c:pt>
                <c:pt idx="552">
                  <c:v>1.74</c:v>
                </c:pt>
                <c:pt idx="553">
                  <c:v>1.88</c:v>
                </c:pt>
                <c:pt idx="554">
                  <c:v>1.95</c:v>
                </c:pt>
                <c:pt idx="555">
                  <c:v>1.99</c:v>
                </c:pt>
                <c:pt idx="556">
                  <c:v>1.96</c:v>
                </c:pt>
                <c:pt idx="557">
                  <c:v>1.91</c:v>
                </c:pt>
                <c:pt idx="558">
                  <c:v>1.87</c:v>
                </c:pt>
                <c:pt idx="559">
                  <c:v>1.96</c:v>
                </c:pt>
                <c:pt idx="560">
                  <c:v>1.97</c:v>
                </c:pt>
                <c:pt idx="561">
                  <c:v>2.02</c:v>
                </c:pt>
                <c:pt idx="562">
                  <c:v>2.05</c:v>
                </c:pt>
                <c:pt idx="563">
                  <c:v>2.11</c:v>
                </c:pt>
                <c:pt idx="564">
                  <c:v>2.01</c:v>
                </c:pt>
                <c:pt idx="565">
                  <c:v>2.08</c:v>
                </c:pt>
                <c:pt idx="566">
                  <c:v>2.06</c:v>
                </c:pt>
                <c:pt idx="567">
                  <c:v>2.02</c:v>
                </c:pt>
                <c:pt idx="568">
                  <c:v>2.01</c:v>
                </c:pt>
                <c:pt idx="569">
                  <c:v>2.06</c:v>
                </c:pt>
                <c:pt idx="570">
                  <c:v>2.05</c:v>
                </c:pt>
                <c:pt idx="571">
                  <c:v>2.11</c:v>
                </c:pt>
                <c:pt idx="572">
                  <c:v>2.12</c:v>
                </c:pt>
                <c:pt idx="573">
                  <c:v>2.19</c:v>
                </c:pt>
                <c:pt idx="574">
                  <c:v>2.22</c:v>
                </c:pt>
                <c:pt idx="575">
                  <c:v>2.25</c:v>
                </c:pt>
                <c:pt idx="576">
                  <c:v>2.29</c:v>
                </c:pt>
                <c:pt idx="577">
                  <c:v>2.26</c:v>
                </c:pt>
                <c:pt idx="578">
                  <c:v>2.19</c:v>
                </c:pt>
                <c:pt idx="579">
                  <c:v>2.27</c:v>
                </c:pt>
                <c:pt idx="580">
                  <c:v>2.27</c:v>
                </c:pt>
                <c:pt idx="581">
                  <c:v>2.29</c:v>
                </c:pt>
                <c:pt idx="582">
                  <c:v>2.32</c:v>
                </c:pt>
                <c:pt idx="583">
                  <c:v>2.34</c:v>
                </c:pt>
                <c:pt idx="584">
                  <c:v>2.29</c:v>
                </c:pt>
                <c:pt idx="585">
                  <c:v>2.26</c:v>
                </c:pt>
                <c:pt idx="586">
                  <c:v>2.34</c:v>
                </c:pt>
                <c:pt idx="587">
                  <c:v>2.35</c:v>
                </c:pt>
                <c:pt idx="588">
                  <c:v>2.39</c:v>
                </c:pt>
                <c:pt idx="589">
                  <c:v>2.42</c:v>
                </c:pt>
                <c:pt idx="590">
                  <c:v>2.42</c:v>
                </c:pt>
                <c:pt idx="591">
                  <c:v>2.35</c:v>
                </c:pt>
                <c:pt idx="592">
                  <c:v>2.48</c:v>
                </c:pt>
                <c:pt idx="593">
                  <c:v>2.57</c:v>
                </c:pt>
                <c:pt idx="594">
                  <c:v>2.66</c:v>
                </c:pt>
                <c:pt idx="595">
                  <c:v>2.67</c:v>
                </c:pt>
                <c:pt idx="596">
                  <c:v>2.66</c:v>
                </c:pt>
                <c:pt idx="597">
                  <c:v>2.69</c:v>
                </c:pt>
                <c:pt idx="598">
                  <c:v>2.7</c:v>
                </c:pt>
                <c:pt idx="599">
                  <c:v>2.84</c:v>
                </c:pt>
                <c:pt idx="600">
                  <c:v>2.71</c:v>
                </c:pt>
                <c:pt idx="601">
                  <c:v>2.66</c:v>
                </c:pt>
                <c:pt idx="602">
                  <c:v>2.64</c:v>
                </c:pt>
                <c:pt idx="603">
                  <c:v>2.62</c:v>
                </c:pt>
                <c:pt idx="604">
                  <c:v>2.69</c:v>
                </c:pt>
                <c:pt idx="605">
                  <c:v>2.62</c:v>
                </c:pt>
                <c:pt idx="606">
                  <c:v>2.65</c:v>
                </c:pt>
                <c:pt idx="607">
                  <c:v>2.68</c:v>
                </c:pt>
                <c:pt idx="608">
                  <c:v>2.69</c:v>
                </c:pt>
                <c:pt idx="609">
                  <c:v>2.64</c:v>
                </c:pt>
                <c:pt idx="610">
                  <c:v>2.62</c:v>
                </c:pt>
                <c:pt idx="611">
                  <c:v>2.62</c:v>
                </c:pt>
                <c:pt idx="612">
                  <c:v>2.6</c:v>
                </c:pt>
                <c:pt idx="613">
                  <c:v>2.56</c:v>
                </c:pt>
                <c:pt idx="614">
                  <c:v>2.57</c:v>
                </c:pt>
                <c:pt idx="615">
                  <c:v>2.57</c:v>
                </c:pt>
                <c:pt idx="616">
                  <c:v>2.49</c:v>
                </c:pt>
                <c:pt idx="617">
                  <c:v>2.47</c:v>
                </c:pt>
                <c:pt idx="618">
                  <c:v>2.52</c:v>
                </c:pt>
                <c:pt idx="619">
                  <c:v>2.5</c:v>
                </c:pt>
                <c:pt idx="620">
                  <c:v>2.52</c:v>
                </c:pt>
                <c:pt idx="621">
                  <c:v>2.55</c:v>
                </c:pt>
                <c:pt idx="622">
                  <c:v>2.58</c:v>
                </c:pt>
                <c:pt idx="623">
                  <c:v>2.63</c:v>
                </c:pt>
                <c:pt idx="624">
                  <c:v>2.61</c:v>
                </c:pt>
                <c:pt idx="625">
                  <c:v>2.6</c:v>
                </c:pt>
                <c:pt idx="626">
                  <c:v>2.58</c:v>
                </c:pt>
                <c:pt idx="627">
                  <c:v>2.61</c:v>
                </c:pt>
                <c:pt idx="628">
                  <c:v>2.63</c:v>
                </c:pt>
                <c:pt idx="629">
                  <c:v>2.56</c:v>
                </c:pt>
                <c:pt idx="630">
                  <c:v>2.58</c:v>
                </c:pt>
                <c:pt idx="631">
                  <c:v>2.56</c:v>
                </c:pt>
                <c:pt idx="632">
                  <c:v>2.64</c:v>
                </c:pt>
                <c:pt idx="633">
                  <c:v>2.64</c:v>
                </c:pt>
                <c:pt idx="634">
                  <c:v>2.64</c:v>
                </c:pt>
                <c:pt idx="635">
                  <c:v>2.6</c:v>
                </c:pt>
                <c:pt idx="636">
                  <c:v>2.62</c:v>
                </c:pt>
                <c:pt idx="637">
                  <c:v>2.63</c:v>
                </c:pt>
                <c:pt idx="638">
                  <c:v>2.69</c:v>
                </c:pt>
                <c:pt idx="639">
                  <c:v>2.66</c:v>
                </c:pt>
                <c:pt idx="640">
                  <c:v>2.68</c:v>
                </c:pt>
                <c:pt idx="641">
                  <c:v>2.72</c:v>
                </c:pt>
                <c:pt idx="642">
                  <c:v>2.71</c:v>
                </c:pt>
                <c:pt idx="643">
                  <c:v>2.64</c:v>
                </c:pt>
                <c:pt idx="644">
                  <c:v>2.71</c:v>
                </c:pt>
                <c:pt idx="645">
                  <c:v>2.75</c:v>
                </c:pt>
                <c:pt idx="646">
                  <c:v>2.84</c:v>
                </c:pt>
                <c:pt idx="647">
                  <c:v>2.88</c:v>
                </c:pt>
                <c:pt idx="648">
                  <c:v>2.88</c:v>
                </c:pt>
                <c:pt idx="649">
                  <c:v>2.81</c:v>
                </c:pt>
                <c:pt idx="650">
                  <c:v>2.9</c:v>
                </c:pt>
                <c:pt idx="651">
                  <c:v>2.89</c:v>
                </c:pt>
                <c:pt idx="652">
                  <c:v>2.88</c:v>
                </c:pt>
                <c:pt idx="653">
                  <c:v>2.94</c:v>
                </c:pt>
                <c:pt idx="654">
                  <c:v>3.03</c:v>
                </c:pt>
                <c:pt idx="655">
                  <c:v>2.97</c:v>
                </c:pt>
                <c:pt idx="656">
                  <c:v>3.02</c:v>
                </c:pt>
                <c:pt idx="657">
                  <c:v>3.16</c:v>
                </c:pt>
                <c:pt idx="658">
                  <c:v>3.01</c:v>
                </c:pt>
                <c:pt idx="659">
                  <c:v>3.11</c:v>
                </c:pt>
                <c:pt idx="660">
                  <c:v>3.17</c:v>
                </c:pt>
                <c:pt idx="661">
                  <c:v>3.03</c:v>
                </c:pt>
                <c:pt idx="662">
                  <c:v>3.09</c:v>
                </c:pt>
                <c:pt idx="663">
                  <c:v>3.11</c:v>
                </c:pt>
                <c:pt idx="664">
                  <c:v>3.03</c:v>
                </c:pt>
                <c:pt idx="665">
                  <c:v>3.04</c:v>
                </c:pt>
                <c:pt idx="666">
                  <c:v>3.09</c:v>
                </c:pt>
                <c:pt idx="667">
                  <c:v>3.13</c:v>
                </c:pt>
                <c:pt idx="668">
                  <c:v>3.13</c:v>
                </c:pt>
                <c:pt idx="669">
                  <c:v>3.12</c:v>
                </c:pt>
                <c:pt idx="670">
                  <c:v>3.11</c:v>
                </c:pt>
                <c:pt idx="671">
                  <c:v>3.21</c:v>
                </c:pt>
                <c:pt idx="672">
                  <c:v>3.24</c:v>
                </c:pt>
                <c:pt idx="673">
                  <c:v>3.16</c:v>
                </c:pt>
                <c:pt idx="674">
                  <c:v>3.14</c:v>
                </c:pt>
                <c:pt idx="675">
                  <c:v>2.97</c:v>
                </c:pt>
                <c:pt idx="676">
                  <c:v>2.91</c:v>
                </c:pt>
                <c:pt idx="677">
                  <c:v>2.89</c:v>
                </c:pt>
                <c:pt idx="678">
                  <c:v>2.76</c:v>
                </c:pt>
                <c:pt idx="679">
                  <c:v>2.63</c:v>
                </c:pt>
                <c:pt idx="680">
                  <c:v>2.65</c:v>
                </c:pt>
                <c:pt idx="681">
                  <c:v>2.7</c:v>
                </c:pt>
                <c:pt idx="682">
                  <c:v>2.66</c:v>
                </c:pt>
                <c:pt idx="683">
                  <c:v>2.69</c:v>
                </c:pt>
                <c:pt idx="684">
                  <c:v>2.66</c:v>
                </c:pt>
                <c:pt idx="685">
                  <c:v>2.67</c:v>
                </c:pt>
                <c:pt idx="686">
                  <c:v>2.66</c:v>
                </c:pt>
                <c:pt idx="687">
                  <c:v>2.56</c:v>
                </c:pt>
                <c:pt idx="688">
                  <c:v>2.31</c:v>
                </c:pt>
                <c:pt idx="689">
                  <c:v>2.28</c:v>
                </c:pt>
                <c:pt idx="690">
                  <c:v>2.28</c:v>
                </c:pt>
                <c:pt idx="691">
                  <c:v>2.34</c:v>
                </c:pt>
                <c:pt idx="692">
                  <c:v>2.31</c:v>
                </c:pt>
                <c:pt idx="693">
                  <c:v>2.31</c:v>
                </c:pt>
                <c:pt idx="694">
                  <c:v>2.32</c:v>
                </c:pt>
                <c:pt idx="695">
                  <c:v>2.3</c:v>
                </c:pt>
                <c:pt idx="696">
                  <c:v>2.31</c:v>
                </c:pt>
                <c:pt idx="697">
                  <c:v>2.34</c:v>
                </c:pt>
                <c:pt idx="698">
                  <c:v>2.34</c:v>
                </c:pt>
                <c:pt idx="699">
                  <c:v>2.33</c:v>
                </c:pt>
                <c:pt idx="700">
                  <c:v>2.36</c:v>
                </c:pt>
                <c:pt idx="701">
                  <c:v>2.33</c:v>
                </c:pt>
                <c:pt idx="702">
                  <c:v>2.3</c:v>
                </c:pt>
                <c:pt idx="703">
                  <c:v>2.3</c:v>
                </c:pt>
                <c:pt idx="704">
                  <c:v>2.26</c:v>
                </c:pt>
                <c:pt idx="705">
                  <c:v>2.24</c:v>
                </c:pt>
                <c:pt idx="706">
                  <c:v>2.23</c:v>
                </c:pt>
                <c:pt idx="707">
                  <c:v>2.18</c:v>
                </c:pt>
                <c:pt idx="708">
                  <c:v>2.29</c:v>
                </c:pt>
                <c:pt idx="709">
                  <c:v>2.16</c:v>
                </c:pt>
                <c:pt idx="710">
                  <c:v>2.09</c:v>
                </c:pt>
                <c:pt idx="711">
                  <c:v>2.07</c:v>
                </c:pt>
                <c:pt idx="712">
                  <c:v>2.06</c:v>
                </c:pt>
                <c:pt idx="713">
                  <c:v>2.01</c:v>
                </c:pt>
                <c:pt idx="714">
                  <c:v>1.94</c:v>
                </c:pt>
                <c:pt idx="715">
                  <c:v>1.9</c:v>
                </c:pt>
                <c:pt idx="716">
                  <c:v>1.97</c:v>
                </c:pt>
                <c:pt idx="717">
                  <c:v>1.95</c:v>
                </c:pt>
                <c:pt idx="718">
                  <c:v>1.95</c:v>
                </c:pt>
                <c:pt idx="719">
                  <c:v>1.91</c:v>
                </c:pt>
                <c:pt idx="720">
                  <c:v>1.86</c:v>
                </c:pt>
                <c:pt idx="721">
                  <c:v>1.87</c:v>
                </c:pt>
                <c:pt idx="722">
                  <c:v>1.91</c:v>
                </c:pt>
                <c:pt idx="723">
                  <c:v>1.96</c:v>
                </c:pt>
                <c:pt idx="724">
                  <c:v>1.95</c:v>
                </c:pt>
                <c:pt idx="725">
                  <c:v>1.91</c:v>
                </c:pt>
                <c:pt idx="726">
                  <c:v>1.88</c:v>
                </c:pt>
                <c:pt idx="727">
                  <c:v>1.86</c:v>
                </c:pt>
                <c:pt idx="728">
                  <c:v>1.87</c:v>
                </c:pt>
                <c:pt idx="729">
                  <c:v>1.83</c:v>
                </c:pt>
                <c:pt idx="730">
                  <c:v>1.83</c:v>
                </c:pt>
                <c:pt idx="731">
                  <c:v>1.87</c:v>
                </c:pt>
                <c:pt idx="732">
                  <c:v>1.85</c:v>
                </c:pt>
                <c:pt idx="733">
                  <c:v>1.85</c:v>
                </c:pt>
                <c:pt idx="734">
                  <c:v>1.88</c:v>
                </c:pt>
                <c:pt idx="735">
                  <c:v>1.97</c:v>
                </c:pt>
                <c:pt idx="736">
                  <c:v>1.89</c:v>
                </c:pt>
                <c:pt idx="737">
                  <c:v>1.85</c:v>
                </c:pt>
                <c:pt idx="738">
                  <c:v>1.86</c:v>
                </c:pt>
                <c:pt idx="739">
                  <c:v>1.85</c:v>
                </c:pt>
                <c:pt idx="740">
                  <c:v>1.82</c:v>
                </c:pt>
                <c:pt idx="741">
                  <c:v>1.85</c:v>
                </c:pt>
                <c:pt idx="742">
                  <c:v>1.88</c:v>
                </c:pt>
                <c:pt idx="743">
                  <c:v>1.88</c:v>
                </c:pt>
                <c:pt idx="744">
                  <c:v>1.84</c:v>
                </c:pt>
                <c:pt idx="745">
                  <c:v>1.79</c:v>
                </c:pt>
                <c:pt idx="746">
                  <c:v>1.79</c:v>
                </c:pt>
                <c:pt idx="747">
                  <c:v>1.77</c:v>
                </c:pt>
                <c:pt idx="748">
                  <c:v>1.79</c:v>
                </c:pt>
                <c:pt idx="749">
                  <c:v>1.75</c:v>
                </c:pt>
                <c:pt idx="750">
                  <c:v>1.76</c:v>
                </c:pt>
                <c:pt idx="751">
                  <c:v>1.75</c:v>
                </c:pt>
                <c:pt idx="752">
                  <c:v>1.76</c:v>
                </c:pt>
                <c:pt idx="753">
                  <c:v>1.75</c:v>
                </c:pt>
                <c:pt idx="754">
                  <c:v>1.68</c:v>
                </c:pt>
                <c:pt idx="755">
                  <c:v>1.66</c:v>
                </c:pt>
                <c:pt idx="756">
                  <c:v>1.66</c:v>
                </c:pt>
                <c:pt idx="757">
                  <c:v>1.68</c:v>
                </c:pt>
                <c:pt idx="758">
                  <c:v>1.7</c:v>
                </c:pt>
                <c:pt idx="759">
                  <c:v>1.72</c:v>
                </c:pt>
                <c:pt idx="760">
                  <c:v>1.72</c:v>
                </c:pt>
                <c:pt idx="761">
                  <c:v>1.73</c:v>
                </c:pt>
                <c:pt idx="762">
                  <c:v>1.73</c:v>
                </c:pt>
                <c:pt idx="763">
                  <c:v>1.73</c:v>
                </c:pt>
                <c:pt idx="764">
                  <c:v>1.7</c:v>
                </c:pt>
                <c:pt idx="765">
                  <c:v>1.71</c:v>
                </c:pt>
                <c:pt idx="766">
                  <c:v>1.76</c:v>
                </c:pt>
                <c:pt idx="767">
                  <c:v>1.7</c:v>
                </c:pt>
                <c:pt idx="768">
                  <c:v>1.69</c:v>
                </c:pt>
                <c:pt idx="769">
                  <c:v>1.69</c:v>
                </c:pt>
                <c:pt idx="770">
                  <c:v>1.68</c:v>
                </c:pt>
                <c:pt idx="771">
                  <c:v>1.7</c:v>
                </c:pt>
                <c:pt idx="772">
                  <c:v>1.67</c:v>
                </c:pt>
                <c:pt idx="773">
                  <c:v>1.68</c:v>
                </c:pt>
                <c:pt idx="774">
                  <c:v>1.64</c:v>
                </c:pt>
                <c:pt idx="775">
                  <c:v>1.67</c:v>
                </c:pt>
                <c:pt idx="776">
                  <c:v>1.65</c:v>
                </c:pt>
                <c:pt idx="777">
                  <c:v>1.68</c:v>
                </c:pt>
                <c:pt idx="778">
                  <c:v>1.65</c:v>
                </c:pt>
                <c:pt idx="779">
                  <c:v>1.65</c:v>
                </c:pt>
                <c:pt idx="780">
                  <c:v>1.65</c:v>
                </c:pt>
                <c:pt idx="781">
                  <c:v>1.68</c:v>
                </c:pt>
                <c:pt idx="782">
                  <c:v>1.67</c:v>
                </c:pt>
                <c:pt idx="783">
                  <c:v>1.64</c:v>
                </c:pt>
                <c:pt idx="784">
                  <c:v>1.64</c:v>
                </c:pt>
                <c:pt idx="785">
                  <c:v>1.64</c:v>
                </c:pt>
                <c:pt idx="786">
                  <c:v>1.66</c:v>
                </c:pt>
                <c:pt idx="787">
                  <c:v>1.69</c:v>
                </c:pt>
                <c:pt idx="788">
                  <c:v>1.72</c:v>
                </c:pt>
                <c:pt idx="789">
                  <c:v>1.69</c:v>
                </c:pt>
                <c:pt idx="790">
                  <c:v>1.7</c:v>
                </c:pt>
                <c:pt idx="791">
                  <c:v>1.7</c:v>
                </c:pt>
                <c:pt idx="792">
                  <c:v>1.72</c:v>
                </c:pt>
                <c:pt idx="793">
                  <c:v>1.7</c:v>
                </c:pt>
                <c:pt idx="794">
                  <c:v>1.73</c:v>
                </c:pt>
                <c:pt idx="795">
                  <c:v>1.73</c:v>
                </c:pt>
                <c:pt idx="796">
                  <c:v>1.76</c:v>
                </c:pt>
                <c:pt idx="797">
                  <c:v>1.78</c:v>
                </c:pt>
                <c:pt idx="798">
                  <c:v>1.76</c:v>
                </c:pt>
                <c:pt idx="799">
                  <c:v>1.8</c:v>
                </c:pt>
                <c:pt idx="800">
                  <c:v>1.8</c:v>
                </c:pt>
                <c:pt idx="801">
                  <c:v>1.83</c:v>
                </c:pt>
                <c:pt idx="802">
                  <c:v>1.83</c:v>
                </c:pt>
                <c:pt idx="803">
                  <c:v>1.84</c:v>
                </c:pt>
                <c:pt idx="804">
                  <c:v>1.83</c:v>
                </c:pt>
                <c:pt idx="805">
                  <c:v>1.82</c:v>
                </c:pt>
                <c:pt idx="806">
                  <c:v>1.8</c:v>
                </c:pt>
                <c:pt idx="807">
                  <c:v>1.76</c:v>
                </c:pt>
                <c:pt idx="808">
                  <c:v>1.72</c:v>
                </c:pt>
                <c:pt idx="809">
                  <c:v>1.74</c:v>
                </c:pt>
                <c:pt idx="810">
                  <c:v>1.73</c:v>
                </c:pt>
                <c:pt idx="811">
                  <c:v>1.68</c:v>
                </c:pt>
                <c:pt idx="812">
                  <c:v>1.69</c:v>
                </c:pt>
                <c:pt idx="813">
                  <c:v>1.71</c:v>
                </c:pt>
                <c:pt idx="814">
                  <c:v>1.73</c:v>
                </c:pt>
                <c:pt idx="815">
                  <c:v>1.73</c:v>
                </c:pt>
                <c:pt idx="816">
                  <c:v>1.75</c:v>
                </c:pt>
                <c:pt idx="817">
                  <c:v>1.71</c:v>
                </c:pt>
                <c:pt idx="818">
                  <c:v>1.72</c:v>
                </c:pt>
                <c:pt idx="819">
                  <c:v>1.71</c:v>
                </c:pt>
                <c:pt idx="820">
                  <c:v>1.66</c:v>
                </c:pt>
                <c:pt idx="821">
                  <c:v>1.65</c:v>
                </c:pt>
                <c:pt idx="822">
                  <c:v>1.64</c:v>
                </c:pt>
                <c:pt idx="823">
                  <c:v>1.63</c:v>
                </c:pt>
                <c:pt idx="824">
                  <c:v>1.62</c:v>
                </c:pt>
                <c:pt idx="825">
                  <c:v>1.58</c:v>
                </c:pt>
                <c:pt idx="826">
                  <c:v>1.64</c:v>
                </c:pt>
                <c:pt idx="827">
                  <c:v>1.7</c:v>
                </c:pt>
                <c:pt idx="828">
                  <c:v>1.67</c:v>
                </c:pt>
                <c:pt idx="829">
                  <c:v>1.63</c:v>
                </c:pt>
                <c:pt idx="830">
                  <c:v>1.56</c:v>
                </c:pt>
                <c:pt idx="831">
                  <c:v>1.46</c:v>
                </c:pt>
                <c:pt idx="832">
                  <c:v>1.5</c:v>
                </c:pt>
                <c:pt idx="833">
                  <c:v>1.5</c:v>
                </c:pt>
                <c:pt idx="834">
                  <c:v>1.46</c:v>
                </c:pt>
                <c:pt idx="835">
                  <c:v>1.42</c:v>
                </c:pt>
                <c:pt idx="836">
                  <c:v>1.41</c:v>
                </c:pt>
                <c:pt idx="837">
                  <c:v>1.33</c:v>
                </c:pt>
                <c:pt idx="838">
                  <c:v>1.32</c:v>
                </c:pt>
                <c:pt idx="839">
                  <c:v>1.38</c:v>
                </c:pt>
                <c:pt idx="840">
                  <c:v>1.4</c:v>
                </c:pt>
                <c:pt idx="841">
                  <c:v>1.39</c:v>
                </c:pt>
                <c:pt idx="842">
                  <c:v>1.34</c:v>
                </c:pt>
                <c:pt idx="843">
                  <c:v>1.38</c:v>
                </c:pt>
                <c:pt idx="844">
                  <c:v>1.3</c:v>
                </c:pt>
                <c:pt idx="845">
                  <c:v>1.45</c:v>
                </c:pt>
                <c:pt idx="846">
                  <c:v>1.49</c:v>
                </c:pt>
                <c:pt idx="847">
                  <c:v>1.48</c:v>
                </c:pt>
                <c:pt idx="848">
                  <c:v>1.43</c:v>
                </c:pt>
                <c:pt idx="849">
                  <c:v>1.51</c:v>
                </c:pt>
                <c:pt idx="850">
                  <c:v>1.49</c:v>
                </c:pt>
                <c:pt idx="851">
                  <c:v>1.5</c:v>
                </c:pt>
                <c:pt idx="852">
                  <c:v>1.5</c:v>
                </c:pt>
                <c:pt idx="853">
                  <c:v>1.52</c:v>
                </c:pt>
                <c:pt idx="854">
                  <c:v>1.5</c:v>
                </c:pt>
                <c:pt idx="855">
                  <c:v>1.45</c:v>
                </c:pt>
                <c:pt idx="856">
                  <c:v>1.37</c:v>
                </c:pt>
                <c:pt idx="857">
                  <c:v>1.38</c:v>
                </c:pt>
                <c:pt idx="858">
                  <c:v>1.32</c:v>
                </c:pt>
                <c:pt idx="859">
                  <c:v>1.31</c:v>
                </c:pt>
                <c:pt idx="860">
                  <c:v>1.3</c:v>
                </c:pt>
                <c:pt idx="861">
                  <c:v>1.27</c:v>
                </c:pt>
                <c:pt idx="862">
                  <c:v>1.26</c:v>
                </c:pt>
                <c:pt idx="863">
                  <c:v>1.26</c:v>
                </c:pt>
                <c:pt idx="864">
                  <c:v>1.27</c:v>
                </c:pt>
                <c:pt idx="865">
                  <c:v>1.22</c:v>
                </c:pt>
                <c:pt idx="866">
                  <c:v>1.22</c:v>
                </c:pt>
                <c:pt idx="867">
                  <c:v>1.19</c:v>
                </c:pt>
                <c:pt idx="868">
                  <c:v>1.13</c:v>
                </c:pt>
                <c:pt idx="869">
                  <c:v>1.15</c:v>
                </c:pt>
                <c:pt idx="870">
                  <c:v>1.17</c:v>
                </c:pt>
                <c:pt idx="871">
                  <c:v>1.21</c:v>
                </c:pt>
                <c:pt idx="872">
                  <c:v>1.07</c:v>
                </c:pt>
                <c:pt idx="873">
                  <c:v>1.12</c:v>
                </c:pt>
                <c:pt idx="874">
                  <c:v>1.11</c:v>
                </c:pt>
                <c:pt idx="875">
                  <c:v>1.12</c:v>
                </c:pt>
                <c:pt idx="876">
                  <c:v>1.12</c:v>
                </c:pt>
                <c:pt idx="877">
                  <c:v>1.09</c:v>
                </c:pt>
                <c:pt idx="878">
                  <c:v>1.12</c:v>
                </c:pt>
                <c:pt idx="879">
                  <c:v>1.16</c:v>
                </c:pt>
                <c:pt idx="880">
                  <c:v>1.2</c:v>
                </c:pt>
                <c:pt idx="881">
                  <c:v>1.16</c:v>
                </c:pt>
                <c:pt idx="882">
                  <c:v>1.09</c:v>
                </c:pt>
                <c:pt idx="883">
                  <c:v>1.11</c:v>
                </c:pt>
                <c:pt idx="884">
                  <c:v>1.2</c:v>
                </c:pt>
                <c:pt idx="885">
                  <c:v>1.24</c:v>
                </c:pt>
                <c:pt idx="886">
                  <c:v>1.13</c:v>
                </c:pt>
                <c:pt idx="887">
                  <c:v>1.11</c:v>
                </c:pt>
                <c:pt idx="888">
                  <c:v>1.18</c:v>
                </c:pt>
                <c:pt idx="889">
                  <c:v>1.19</c:v>
                </c:pt>
                <c:pt idx="890">
                  <c:v>1.17</c:v>
                </c:pt>
                <c:pt idx="891">
                  <c:v>1.1</c:v>
                </c:pt>
                <c:pt idx="892">
                  <c:v>1.1</c:v>
                </c:pt>
                <c:pt idx="893">
                  <c:v>1.05</c:v>
                </c:pt>
                <c:pt idx="894">
                  <c:v>1.05</c:v>
                </c:pt>
                <c:pt idx="895">
                  <c:v>1.04</c:v>
                </c:pt>
                <c:pt idx="896">
                  <c:v>1.01</c:v>
                </c:pt>
                <c:pt idx="897">
                  <c:v>1.02</c:v>
                </c:pt>
                <c:pt idx="898">
                  <c:v>1.01</c:v>
                </c:pt>
                <c:pt idx="899">
                  <c:v>1.02</c:v>
                </c:pt>
                <c:pt idx="900">
                  <c:v>1.01</c:v>
                </c:pt>
                <c:pt idx="901">
                  <c:v>1.0</c:v>
                </c:pt>
                <c:pt idx="902">
                  <c:v>0.95</c:v>
                </c:pt>
                <c:pt idx="903">
                  <c:v>0.99</c:v>
                </c:pt>
                <c:pt idx="904">
                  <c:v>0.97</c:v>
                </c:pt>
                <c:pt idx="905">
                  <c:v>1.02</c:v>
                </c:pt>
                <c:pt idx="906">
                  <c:v>0.99</c:v>
                </c:pt>
                <c:pt idx="907">
                  <c:v>0.98</c:v>
                </c:pt>
                <c:pt idx="908">
                  <c:v>1.01</c:v>
                </c:pt>
                <c:pt idx="909">
                  <c:v>0.98</c:v>
                </c:pt>
                <c:pt idx="910">
                  <c:v>1.03</c:v>
                </c:pt>
                <c:pt idx="911">
                  <c:v>1.09</c:v>
                </c:pt>
                <c:pt idx="912">
                  <c:v>1.01</c:v>
                </c:pt>
                <c:pt idx="913">
                  <c:v>0.98</c:v>
                </c:pt>
                <c:pt idx="914">
                  <c:v>1.01</c:v>
                </c:pt>
                <c:pt idx="915">
                  <c:v>1.02</c:v>
                </c:pt>
                <c:pt idx="916">
                  <c:v>1.05</c:v>
                </c:pt>
                <c:pt idx="917">
                  <c:v>1.09</c:v>
                </c:pt>
                <c:pt idx="918">
                  <c:v>1.11</c:v>
                </c:pt>
                <c:pt idx="919">
                  <c:v>1.07</c:v>
                </c:pt>
                <c:pt idx="920">
                  <c:v>1.06</c:v>
                </c:pt>
                <c:pt idx="921">
                  <c:v>1.07</c:v>
                </c:pt>
                <c:pt idx="922">
                  <c:v>1.07</c:v>
                </c:pt>
                <c:pt idx="923">
                  <c:v>1.08</c:v>
                </c:pt>
                <c:pt idx="924">
                  <c:v>1.08</c:v>
                </c:pt>
                <c:pt idx="925">
                  <c:v>1.15</c:v>
                </c:pt>
                <c:pt idx="926">
                  <c:v>1.14</c:v>
                </c:pt>
                <c:pt idx="927">
                  <c:v>1.11</c:v>
                </c:pt>
                <c:pt idx="928">
                  <c:v>1.1</c:v>
                </c:pt>
                <c:pt idx="929">
                  <c:v>1.09</c:v>
                </c:pt>
                <c:pt idx="930">
                  <c:v>1.08</c:v>
                </c:pt>
                <c:pt idx="931">
                  <c:v>1.07</c:v>
                </c:pt>
                <c:pt idx="932">
                  <c:v>1.1</c:v>
                </c:pt>
                <c:pt idx="933">
                  <c:v>1.12</c:v>
                </c:pt>
                <c:pt idx="934">
                  <c:v>1.14</c:v>
                </c:pt>
                <c:pt idx="935">
                  <c:v>1.14</c:v>
                </c:pt>
                <c:pt idx="936">
                  <c:v>1.16</c:v>
                </c:pt>
                <c:pt idx="937">
                  <c:v>1.19</c:v>
                </c:pt>
                <c:pt idx="938">
                  <c:v>1.17</c:v>
                </c:pt>
              </c:numCache>
            </c:numRef>
          </c:val>
          <c:smooth val="0"/>
        </c:ser>
        <c:ser>
          <c:idx val="4"/>
          <c:order val="1"/>
          <c:tx>
            <c:strRef>
              <c:f>'DATA&amp;CALC'!$F$1</c:f>
              <c:strCache>
                <c:ptCount val="1"/>
                <c:pt idx="0">
                  <c:v>USGG3M </c:v>
                </c:pt>
              </c:strCache>
            </c:strRef>
          </c:tx>
          <c:spPr>
            <a:ln w="34925" cap="rnd">
              <a:solidFill>
                <a:schemeClr val="accent5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cat>
            <c:numRef>
              <c:f>'DATA&amp;CALC'!$A$2:$A$940</c:f>
              <c:numCache>
                <c:formatCode>m/d/yy</c:formatCode>
                <c:ptCount val="939"/>
                <c:pt idx="0" formatCode="dd\.mm\.yyyy">
                  <c:v>36168.0</c:v>
                </c:pt>
                <c:pt idx="1">
                  <c:v>36175.0</c:v>
                </c:pt>
                <c:pt idx="2">
                  <c:v>36182.0</c:v>
                </c:pt>
                <c:pt idx="3">
                  <c:v>36189.0</c:v>
                </c:pt>
                <c:pt idx="4">
                  <c:v>36196.0</c:v>
                </c:pt>
                <c:pt idx="5">
                  <c:v>36203.0</c:v>
                </c:pt>
                <c:pt idx="6">
                  <c:v>36210.0</c:v>
                </c:pt>
                <c:pt idx="7">
                  <c:v>36217.0</c:v>
                </c:pt>
                <c:pt idx="8">
                  <c:v>36224.0</c:v>
                </c:pt>
                <c:pt idx="9">
                  <c:v>36231.0</c:v>
                </c:pt>
                <c:pt idx="10">
                  <c:v>36238.0</c:v>
                </c:pt>
                <c:pt idx="11">
                  <c:v>36245.0</c:v>
                </c:pt>
                <c:pt idx="12">
                  <c:v>36252.0</c:v>
                </c:pt>
                <c:pt idx="13">
                  <c:v>36259.0</c:v>
                </c:pt>
                <c:pt idx="14">
                  <c:v>36266.0</c:v>
                </c:pt>
                <c:pt idx="15">
                  <c:v>36273.0</c:v>
                </c:pt>
                <c:pt idx="16">
                  <c:v>36280.0</c:v>
                </c:pt>
                <c:pt idx="17">
                  <c:v>36287.0</c:v>
                </c:pt>
                <c:pt idx="18">
                  <c:v>36294.0</c:v>
                </c:pt>
                <c:pt idx="19">
                  <c:v>36301.0</c:v>
                </c:pt>
                <c:pt idx="20">
                  <c:v>36308.0</c:v>
                </c:pt>
                <c:pt idx="21">
                  <c:v>36315.0</c:v>
                </c:pt>
                <c:pt idx="22">
                  <c:v>36322.0</c:v>
                </c:pt>
                <c:pt idx="23">
                  <c:v>36329.0</c:v>
                </c:pt>
                <c:pt idx="24">
                  <c:v>36336.0</c:v>
                </c:pt>
                <c:pt idx="25">
                  <c:v>36343.0</c:v>
                </c:pt>
                <c:pt idx="26">
                  <c:v>36350.0</c:v>
                </c:pt>
                <c:pt idx="27">
                  <c:v>36357.0</c:v>
                </c:pt>
                <c:pt idx="28">
                  <c:v>36364.0</c:v>
                </c:pt>
                <c:pt idx="29">
                  <c:v>36371.0</c:v>
                </c:pt>
                <c:pt idx="30">
                  <c:v>36378.0</c:v>
                </c:pt>
                <c:pt idx="31">
                  <c:v>36385.0</c:v>
                </c:pt>
                <c:pt idx="32">
                  <c:v>36392.0</c:v>
                </c:pt>
                <c:pt idx="33">
                  <c:v>36399.0</c:v>
                </c:pt>
                <c:pt idx="34">
                  <c:v>36406.0</c:v>
                </c:pt>
                <c:pt idx="35">
                  <c:v>36413.0</c:v>
                </c:pt>
                <c:pt idx="36">
                  <c:v>36420.0</c:v>
                </c:pt>
                <c:pt idx="37">
                  <c:v>36427.0</c:v>
                </c:pt>
                <c:pt idx="38">
                  <c:v>36434.0</c:v>
                </c:pt>
                <c:pt idx="39">
                  <c:v>36441.0</c:v>
                </c:pt>
                <c:pt idx="40">
                  <c:v>36448.0</c:v>
                </c:pt>
                <c:pt idx="41">
                  <c:v>36455.0</c:v>
                </c:pt>
                <c:pt idx="42">
                  <c:v>36462.0</c:v>
                </c:pt>
                <c:pt idx="43">
                  <c:v>36469.0</c:v>
                </c:pt>
                <c:pt idx="44">
                  <c:v>36476.0</c:v>
                </c:pt>
                <c:pt idx="45">
                  <c:v>36483.0</c:v>
                </c:pt>
                <c:pt idx="46">
                  <c:v>36490.0</c:v>
                </c:pt>
                <c:pt idx="47">
                  <c:v>36497.0</c:v>
                </c:pt>
                <c:pt idx="48">
                  <c:v>36504.0</c:v>
                </c:pt>
                <c:pt idx="49">
                  <c:v>36511.0</c:v>
                </c:pt>
                <c:pt idx="50">
                  <c:v>36518.0</c:v>
                </c:pt>
                <c:pt idx="51">
                  <c:v>36525.0</c:v>
                </c:pt>
                <c:pt idx="52">
                  <c:v>36532.0</c:v>
                </c:pt>
                <c:pt idx="53">
                  <c:v>36539.0</c:v>
                </c:pt>
                <c:pt idx="54">
                  <c:v>36546.0</c:v>
                </c:pt>
                <c:pt idx="55">
                  <c:v>36553.0</c:v>
                </c:pt>
                <c:pt idx="56">
                  <c:v>36560.0</c:v>
                </c:pt>
                <c:pt idx="57">
                  <c:v>36567.0</c:v>
                </c:pt>
                <c:pt idx="58">
                  <c:v>36574.0</c:v>
                </c:pt>
                <c:pt idx="59">
                  <c:v>36581.0</c:v>
                </c:pt>
                <c:pt idx="60">
                  <c:v>36588.0</c:v>
                </c:pt>
                <c:pt idx="61">
                  <c:v>36595.0</c:v>
                </c:pt>
                <c:pt idx="62">
                  <c:v>36602.0</c:v>
                </c:pt>
                <c:pt idx="63">
                  <c:v>36609.0</c:v>
                </c:pt>
                <c:pt idx="64">
                  <c:v>36616.0</c:v>
                </c:pt>
                <c:pt idx="65">
                  <c:v>36623.0</c:v>
                </c:pt>
                <c:pt idx="66">
                  <c:v>36630.0</c:v>
                </c:pt>
                <c:pt idx="67">
                  <c:v>36637.0</c:v>
                </c:pt>
                <c:pt idx="68">
                  <c:v>36644.0</c:v>
                </c:pt>
                <c:pt idx="69">
                  <c:v>36651.0</c:v>
                </c:pt>
                <c:pt idx="70">
                  <c:v>36658.0</c:v>
                </c:pt>
                <c:pt idx="71">
                  <c:v>36665.0</c:v>
                </c:pt>
                <c:pt idx="72">
                  <c:v>36672.0</c:v>
                </c:pt>
                <c:pt idx="73">
                  <c:v>36679.0</c:v>
                </c:pt>
                <c:pt idx="74">
                  <c:v>36686.0</c:v>
                </c:pt>
                <c:pt idx="75">
                  <c:v>36693.0</c:v>
                </c:pt>
                <c:pt idx="76">
                  <c:v>36700.0</c:v>
                </c:pt>
                <c:pt idx="77">
                  <c:v>36707.0</c:v>
                </c:pt>
                <c:pt idx="78">
                  <c:v>36714.0</c:v>
                </c:pt>
                <c:pt idx="79">
                  <c:v>36721.0</c:v>
                </c:pt>
                <c:pt idx="80">
                  <c:v>36728.0</c:v>
                </c:pt>
                <c:pt idx="81">
                  <c:v>36735.0</c:v>
                </c:pt>
                <c:pt idx="82">
                  <c:v>36742.0</c:v>
                </c:pt>
                <c:pt idx="83">
                  <c:v>36749.0</c:v>
                </c:pt>
                <c:pt idx="84">
                  <c:v>36756.0</c:v>
                </c:pt>
                <c:pt idx="85">
                  <c:v>36763.0</c:v>
                </c:pt>
                <c:pt idx="86">
                  <c:v>36770.0</c:v>
                </c:pt>
                <c:pt idx="87">
                  <c:v>36777.0</c:v>
                </c:pt>
                <c:pt idx="88">
                  <c:v>36784.0</c:v>
                </c:pt>
                <c:pt idx="89">
                  <c:v>36791.0</c:v>
                </c:pt>
                <c:pt idx="90">
                  <c:v>36798.0</c:v>
                </c:pt>
                <c:pt idx="91">
                  <c:v>36805.0</c:v>
                </c:pt>
                <c:pt idx="92">
                  <c:v>36812.0</c:v>
                </c:pt>
                <c:pt idx="93">
                  <c:v>36819.0</c:v>
                </c:pt>
                <c:pt idx="94">
                  <c:v>36826.0</c:v>
                </c:pt>
                <c:pt idx="95">
                  <c:v>36833.0</c:v>
                </c:pt>
                <c:pt idx="96">
                  <c:v>36840.0</c:v>
                </c:pt>
                <c:pt idx="97">
                  <c:v>36847.0</c:v>
                </c:pt>
                <c:pt idx="98">
                  <c:v>36854.0</c:v>
                </c:pt>
                <c:pt idx="99">
                  <c:v>36861.0</c:v>
                </c:pt>
                <c:pt idx="100">
                  <c:v>36868.0</c:v>
                </c:pt>
                <c:pt idx="101">
                  <c:v>36875.0</c:v>
                </c:pt>
                <c:pt idx="102">
                  <c:v>36882.0</c:v>
                </c:pt>
                <c:pt idx="103">
                  <c:v>36889.0</c:v>
                </c:pt>
                <c:pt idx="104">
                  <c:v>36896.0</c:v>
                </c:pt>
                <c:pt idx="105">
                  <c:v>36903.0</c:v>
                </c:pt>
                <c:pt idx="106">
                  <c:v>36910.0</c:v>
                </c:pt>
                <c:pt idx="107">
                  <c:v>36917.0</c:v>
                </c:pt>
                <c:pt idx="108">
                  <c:v>36924.0</c:v>
                </c:pt>
                <c:pt idx="109">
                  <c:v>36931.0</c:v>
                </c:pt>
                <c:pt idx="110">
                  <c:v>36938.0</c:v>
                </c:pt>
                <c:pt idx="111">
                  <c:v>36945.0</c:v>
                </c:pt>
                <c:pt idx="112">
                  <c:v>36952.0</c:v>
                </c:pt>
                <c:pt idx="113">
                  <c:v>36959.0</c:v>
                </c:pt>
                <c:pt idx="114">
                  <c:v>36966.0</c:v>
                </c:pt>
                <c:pt idx="115">
                  <c:v>36973.0</c:v>
                </c:pt>
                <c:pt idx="116">
                  <c:v>36980.0</c:v>
                </c:pt>
                <c:pt idx="117">
                  <c:v>36987.0</c:v>
                </c:pt>
                <c:pt idx="118">
                  <c:v>36994.0</c:v>
                </c:pt>
                <c:pt idx="119">
                  <c:v>37001.0</c:v>
                </c:pt>
                <c:pt idx="120">
                  <c:v>37008.0</c:v>
                </c:pt>
                <c:pt idx="121">
                  <c:v>37015.0</c:v>
                </c:pt>
                <c:pt idx="122">
                  <c:v>37022.0</c:v>
                </c:pt>
                <c:pt idx="123">
                  <c:v>37029.0</c:v>
                </c:pt>
                <c:pt idx="124">
                  <c:v>37036.0</c:v>
                </c:pt>
                <c:pt idx="125">
                  <c:v>37043.0</c:v>
                </c:pt>
                <c:pt idx="126">
                  <c:v>37050.0</c:v>
                </c:pt>
                <c:pt idx="127">
                  <c:v>37057.0</c:v>
                </c:pt>
                <c:pt idx="128">
                  <c:v>37064.0</c:v>
                </c:pt>
                <c:pt idx="129">
                  <c:v>37071.0</c:v>
                </c:pt>
                <c:pt idx="130">
                  <c:v>37078.0</c:v>
                </c:pt>
                <c:pt idx="131">
                  <c:v>37085.0</c:v>
                </c:pt>
                <c:pt idx="132">
                  <c:v>37092.0</c:v>
                </c:pt>
                <c:pt idx="133">
                  <c:v>37099.0</c:v>
                </c:pt>
                <c:pt idx="134">
                  <c:v>37106.0</c:v>
                </c:pt>
                <c:pt idx="135">
                  <c:v>37113.0</c:v>
                </c:pt>
                <c:pt idx="136">
                  <c:v>37120.0</c:v>
                </c:pt>
                <c:pt idx="137">
                  <c:v>37127.0</c:v>
                </c:pt>
                <c:pt idx="138">
                  <c:v>37134.0</c:v>
                </c:pt>
                <c:pt idx="139">
                  <c:v>37141.0</c:v>
                </c:pt>
                <c:pt idx="140">
                  <c:v>37148.0</c:v>
                </c:pt>
                <c:pt idx="141">
                  <c:v>37155.0</c:v>
                </c:pt>
                <c:pt idx="142">
                  <c:v>37162.0</c:v>
                </c:pt>
                <c:pt idx="143">
                  <c:v>37169.0</c:v>
                </c:pt>
                <c:pt idx="144">
                  <c:v>37176.0</c:v>
                </c:pt>
                <c:pt idx="145">
                  <c:v>37183.0</c:v>
                </c:pt>
                <c:pt idx="146">
                  <c:v>37190.0</c:v>
                </c:pt>
                <c:pt idx="147">
                  <c:v>37197.0</c:v>
                </c:pt>
                <c:pt idx="148">
                  <c:v>37204.0</c:v>
                </c:pt>
                <c:pt idx="149">
                  <c:v>37211.0</c:v>
                </c:pt>
                <c:pt idx="150">
                  <c:v>37218.0</c:v>
                </c:pt>
                <c:pt idx="151">
                  <c:v>37225.0</c:v>
                </c:pt>
                <c:pt idx="152">
                  <c:v>37232.0</c:v>
                </c:pt>
                <c:pt idx="153">
                  <c:v>37239.0</c:v>
                </c:pt>
                <c:pt idx="154">
                  <c:v>37246.0</c:v>
                </c:pt>
                <c:pt idx="155">
                  <c:v>37253.0</c:v>
                </c:pt>
                <c:pt idx="156">
                  <c:v>37260.0</c:v>
                </c:pt>
                <c:pt idx="157">
                  <c:v>37267.0</c:v>
                </c:pt>
                <c:pt idx="158">
                  <c:v>37274.0</c:v>
                </c:pt>
                <c:pt idx="159">
                  <c:v>37281.0</c:v>
                </c:pt>
                <c:pt idx="160">
                  <c:v>37288.0</c:v>
                </c:pt>
                <c:pt idx="161">
                  <c:v>37295.0</c:v>
                </c:pt>
                <c:pt idx="162">
                  <c:v>37302.0</c:v>
                </c:pt>
                <c:pt idx="163">
                  <c:v>37309.0</c:v>
                </c:pt>
                <c:pt idx="164">
                  <c:v>37316.0</c:v>
                </c:pt>
                <c:pt idx="165">
                  <c:v>37323.0</c:v>
                </c:pt>
                <c:pt idx="166">
                  <c:v>37330.0</c:v>
                </c:pt>
                <c:pt idx="167">
                  <c:v>37337.0</c:v>
                </c:pt>
                <c:pt idx="168">
                  <c:v>37344.0</c:v>
                </c:pt>
                <c:pt idx="169">
                  <c:v>37351.0</c:v>
                </c:pt>
                <c:pt idx="170">
                  <c:v>37358.0</c:v>
                </c:pt>
                <c:pt idx="171">
                  <c:v>37365.0</c:v>
                </c:pt>
                <c:pt idx="172">
                  <c:v>37372.0</c:v>
                </c:pt>
                <c:pt idx="173">
                  <c:v>37379.0</c:v>
                </c:pt>
                <c:pt idx="174">
                  <c:v>37386.0</c:v>
                </c:pt>
                <c:pt idx="175">
                  <c:v>37393.0</c:v>
                </c:pt>
                <c:pt idx="176">
                  <c:v>37400.0</c:v>
                </c:pt>
                <c:pt idx="177">
                  <c:v>37407.0</c:v>
                </c:pt>
                <c:pt idx="178">
                  <c:v>37414.0</c:v>
                </c:pt>
                <c:pt idx="179">
                  <c:v>37421.0</c:v>
                </c:pt>
                <c:pt idx="180">
                  <c:v>37428.0</c:v>
                </c:pt>
                <c:pt idx="181">
                  <c:v>37435.0</c:v>
                </c:pt>
                <c:pt idx="182">
                  <c:v>37442.0</c:v>
                </c:pt>
                <c:pt idx="183">
                  <c:v>37449.0</c:v>
                </c:pt>
                <c:pt idx="184">
                  <c:v>37456.0</c:v>
                </c:pt>
                <c:pt idx="185">
                  <c:v>37463.0</c:v>
                </c:pt>
                <c:pt idx="186">
                  <c:v>37470.0</c:v>
                </c:pt>
                <c:pt idx="187">
                  <c:v>37477.0</c:v>
                </c:pt>
                <c:pt idx="188">
                  <c:v>37484.0</c:v>
                </c:pt>
                <c:pt idx="189">
                  <c:v>37491.0</c:v>
                </c:pt>
                <c:pt idx="190">
                  <c:v>37498.0</c:v>
                </c:pt>
                <c:pt idx="191">
                  <c:v>37505.0</c:v>
                </c:pt>
                <c:pt idx="192">
                  <c:v>37512.0</c:v>
                </c:pt>
                <c:pt idx="193">
                  <c:v>37519.0</c:v>
                </c:pt>
                <c:pt idx="194">
                  <c:v>37526.0</c:v>
                </c:pt>
                <c:pt idx="195">
                  <c:v>37533.0</c:v>
                </c:pt>
                <c:pt idx="196">
                  <c:v>37540.0</c:v>
                </c:pt>
                <c:pt idx="197">
                  <c:v>37547.0</c:v>
                </c:pt>
                <c:pt idx="198">
                  <c:v>37554.0</c:v>
                </c:pt>
                <c:pt idx="199">
                  <c:v>37561.0</c:v>
                </c:pt>
                <c:pt idx="200">
                  <c:v>37568.0</c:v>
                </c:pt>
                <c:pt idx="201">
                  <c:v>37575.0</c:v>
                </c:pt>
                <c:pt idx="202">
                  <c:v>37582.0</c:v>
                </c:pt>
                <c:pt idx="203">
                  <c:v>37589.0</c:v>
                </c:pt>
                <c:pt idx="204">
                  <c:v>37596.0</c:v>
                </c:pt>
                <c:pt idx="205">
                  <c:v>37603.0</c:v>
                </c:pt>
                <c:pt idx="206">
                  <c:v>37610.0</c:v>
                </c:pt>
                <c:pt idx="207">
                  <c:v>37617.0</c:v>
                </c:pt>
                <c:pt idx="208">
                  <c:v>37624.0</c:v>
                </c:pt>
                <c:pt idx="209">
                  <c:v>37631.0</c:v>
                </c:pt>
                <c:pt idx="210">
                  <c:v>37638.0</c:v>
                </c:pt>
                <c:pt idx="211">
                  <c:v>37645.0</c:v>
                </c:pt>
                <c:pt idx="212">
                  <c:v>37652.0</c:v>
                </c:pt>
                <c:pt idx="213">
                  <c:v>37659.0</c:v>
                </c:pt>
                <c:pt idx="214">
                  <c:v>37666.0</c:v>
                </c:pt>
                <c:pt idx="215">
                  <c:v>37673.0</c:v>
                </c:pt>
                <c:pt idx="216">
                  <c:v>37680.0</c:v>
                </c:pt>
                <c:pt idx="217">
                  <c:v>37687.0</c:v>
                </c:pt>
                <c:pt idx="218">
                  <c:v>37694.0</c:v>
                </c:pt>
                <c:pt idx="219">
                  <c:v>37701.0</c:v>
                </c:pt>
                <c:pt idx="220">
                  <c:v>37708.0</c:v>
                </c:pt>
                <c:pt idx="221">
                  <c:v>37715.0</c:v>
                </c:pt>
                <c:pt idx="222">
                  <c:v>37722.0</c:v>
                </c:pt>
                <c:pt idx="223">
                  <c:v>37729.0</c:v>
                </c:pt>
                <c:pt idx="224">
                  <c:v>37736.0</c:v>
                </c:pt>
                <c:pt idx="225">
                  <c:v>37743.0</c:v>
                </c:pt>
                <c:pt idx="226">
                  <c:v>37750.0</c:v>
                </c:pt>
                <c:pt idx="227">
                  <c:v>37757.0</c:v>
                </c:pt>
                <c:pt idx="228">
                  <c:v>37764.0</c:v>
                </c:pt>
                <c:pt idx="229">
                  <c:v>37771.0</c:v>
                </c:pt>
                <c:pt idx="230">
                  <c:v>37778.0</c:v>
                </c:pt>
                <c:pt idx="231">
                  <c:v>37785.0</c:v>
                </c:pt>
                <c:pt idx="232">
                  <c:v>37792.0</c:v>
                </c:pt>
                <c:pt idx="233">
                  <c:v>37799.0</c:v>
                </c:pt>
                <c:pt idx="234">
                  <c:v>37806.0</c:v>
                </c:pt>
                <c:pt idx="235">
                  <c:v>37813.0</c:v>
                </c:pt>
                <c:pt idx="236">
                  <c:v>37820.0</c:v>
                </c:pt>
                <c:pt idx="237">
                  <c:v>37827.0</c:v>
                </c:pt>
                <c:pt idx="238">
                  <c:v>37834.0</c:v>
                </c:pt>
                <c:pt idx="239">
                  <c:v>37841.0</c:v>
                </c:pt>
                <c:pt idx="240">
                  <c:v>37848.0</c:v>
                </c:pt>
                <c:pt idx="241">
                  <c:v>37855.0</c:v>
                </c:pt>
                <c:pt idx="242">
                  <c:v>37862.0</c:v>
                </c:pt>
                <c:pt idx="243">
                  <c:v>37869.0</c:v>
                </c:pt>
                <c:pt idx="244">
                  <c:v>37876.0</c:v>
                </c:pt>
                <c:pt idx="245">
                  <c:v>37883.0</c:v>
                </c:pt>
                <c:pt idx="246">
                  <c:v>37890.0</c:v>
                </c:pt>
                <c:pt idx="247">
                  <c:v>37897.0</c:v>
                </c:pt>
                <c:pt idx="248">
                  <c:v>37904.0</c:v>
                </c:pt>
                <c:pt idx="249">
                  <c:v>37911.0</c:v>
                </c:pt>
                <c:pt idx="250">
                  <c:v>37918.0</c:v>
                </c:pt>
                <c:pt idx="251">
                  <c:v>37925.0</c:v>
                </c:pt>
                <c:pt idx="252">
                  <c:v>37932.0</c:v>
                </c:pt>
                <c:pt idx="253">
                  <c:v>37939.0</c:v>
                </c:pt>
                <c:pt idx="254">
                  <c:v>37946.0</c:v>
                </c:pt>
                <c:pt idx="255">
                  <c:v>37953.0</c:v>
                </c:pt>
                <c:pt idx="256">
                  <c:v>37960.0</c:v>
                </c:pt>
                <c:pt idx="257">
                  <c:v>37967.0</c:v>
                </c:pt>
                <c:pt idx="258">
                  <c:v>37974.0</c:v>
                </c:pt>
                <c:pt idx="259">
                  <c:v>37981.0</c:v>
                </c:pt>
                <c:pt idx="260">
                  <c:v>37988.0</c:v>
                </c:pt>
                <c:pt idx="261">
                  <c:v>37995.0</c:v>
                </c:pt>
                <c:pt idx="262">
                  <c:v>38002.0</c:v>
                </c:pt>
                <c:pt idx="263">
                  <c:v>38009.0</c:v>
                </c:pt>
                <c:pt idx="264">
                  <c:v>38016.0</c:v>
                </c:pt>
                <c:pt idx="265">
                  <c:v>38023.0</c:v>
                </c:pt>
                <c:pt idx="266">
                  <c:v>38030.0</c:v>
                </c:pt>
                <c:pt idx="267">
                  <c:v>38037.0</c:v>
                </c:pt>
                <c:pt idx="268">
                  <c:v>38044.0</c:v>
                </c:pt>
                <c:pt idx="269">
                  <c:v>38051.0</c:v>
                </c:pt>
                <c:pt idx="270">
                  <c:v>38058.0</c:v>
                </c:pt>
                <c:pt idx="271">
                  <c:v>38065.0</c:v>
                </c:pt>
                <c:pt idx="272">
                  <c:v>38072.0</c:v>
                </c:pt>
                <c:pt idx="273">
                  <c:v>38079.0</c:v>
                </c:pt>
                <c:pt idx="274">
                  <c:v>38086.0</c:v>
                </c:pt>
                <c:pt idx="275">
                  <c:v>38093.0</c:v>
                </c:pt>
                <c:pt idx="276">
                  <c:v>38100.0</c:v>
                </c:pt>
                <c:pt idx="277">
                  <c:v>38107.0</c:v>
                </c:pt>
                <c:pt idx="278">
                  <c:v>38114.0</c:v>
                </c:pt>
                <c:pt idx="279">
                  <c:v>38121.0</c:v>
                </c:pt>
                <c:pt idx="280">
                  <c:v>38128.0</c:v>
                </c:pt>
                <c:pt idx="281">
                  <c:v>38135.0</c:v>
                </c:pt>
                <c:pt idx="282">
                  <c:v>38142.0</c:v>
                </c:pt>
                <c:pt idx="283">
                  <c:v>38149.0</c:v>
                </c:pt>
                <c:pt idx="284">
                  <c:v>38156.0</c:v>
                </c:pt>
                <c:pt idx="285">
                  <c:v>38163.0</c:v>
                </c:pt>
                <c:pt idx="286">
                  <c:v>38170.0</c:v>
                </c:pt>
                <c:pt idx="287">
                  <c:v>38177.0</c:v>
                </c:pt>
                <c:pt idx="288">
                  <c:v>38184.0</c:v>
                </c:pt>
                <c:pt idx="289">
                  <c:v>38191.0</c:v>
                </c:pt>
                <c:pt idx="290">
                  <c:v>38198.0</c:v>
                </c:pt>
                <c:pt idx="291">
                  <c:v>38205.0</c:v>
                </c:pt>
                <c:pt idx="292">
                  <c:v>38212.0</c:v>
                </c:pt>
                <c:pt idx="293">
                  <c:v>38219.0</c:v>
                </c:pt>
                <c:pt idx="294">
                  <c:v>38226.0</c:v>
                </c:pt>
                <c:pt idx="295">
                  <c:v>38233.0</c:v>
                </c:pt>
                <c:pt idx="296">
                  <c:v>38240.0</c:v>
                </c:pt>
                <c:pt idx="297">
                  <c:v>38247.0</c:v>
                </c:pt>
                <c:pt idx="298">
                  <c:v>38254.0</c:v>
                </c:pt>
                <c:pt idx="299">
                  <c:v>38261.0</c:v>
                </c:pt>
                <c:pt idx="300">
                  <c:v>38268.0</c:v>
                </c:pt>
                <c:pt idx="301">
                  <c:v>38275.0</c:v>
                </c:pt>
                <c:pt idx="302">
                  <c:v>38282.0</c:v>
                </c:pt>
                <c:pt idx="303">
                  <c:v>38289.0</c:v>
                </c:pt>
                <c:pt idx="304">
                  <c:v>38296.0</c:v>
                </c:pt>
                <c:pt idx="305">
                  <c:v>38303.0</c:v>
                </c:pt>
                <c:pt idx="306">
                  <c:v>38310.0</c:v>
                </c:pt>
                <c:pt idx="307">
                  <c:v>38317.0</c:v>
                </c:pt>
                <c:pt idx="308">
                  <c:v>38324.0</c:v>
                </c:pt>
                <c:pt idx="309">
                  <c:v>38331.0</c:v>
                </c:pt>
                <c:pt idx="310">
                  <c:v>38338.0</c:v>
                </c:pt>
                <c:pt idx="311">
                  <c:v>38345.0</c:v>
                </c:pt>
                <c:pt idx="312">
                  <c:v>38352.0</c:v>
                </c:pt>
                <c:pt idx="313">
                  <c:v>38359.0</c:v>
                </c:pt>
                <c:pt idx="314">
                  <c:v>38366.0</c:v>
                </c:pt>
                <c:pt idx="315">
                  <c:v>38373.0</c:v>
                </c:pt>
                <c:pt idx="316">
                  <c:v>38380.0</c:v>
                </c:pt>
                <c:pt idx="317">
                  <c:v>38387.0</c:v>
                </c:pt>
                <c:pt idx="318">
                  <c:v>38394.0</c:v>
                </c:pt>
                <c:pt idx="319">
                  <c:v>38401.0</c:v>
                </c:pt>
                <c:pt idx="320">
                  <c:v>38408.0</c:v>
                </c:pt>
                <c:pt idx="321">
                  <c:v>38415.0</c:v>
                </c:pt>
                <c:pt idx="322">
                  <c:v>38422.0</c:v>
                </c:pt>
                <c:pt idx="323">
                  <c:v>38429.0</c:v>
                </c:pt>
                <c:pt idx="324">
                  <c:v>38436.0</c:v>
                </c:pt>
                <c:pt idx="325">
                  <c:v>38443.0</c:v>
                </c:pt>
                <c:pt idx="326">
                  <c:v>38450.0</c:v>
                </c:pt>
                <c:pt idx="327">
                  <c:v>38457.0</c:v>
                </c:pt>
                <c:pt idx="328">
                  <c:v>38464.0</c:v>
                </c:pt>
                <c:pt idx="329">
                  <c:v>38471.0</c:v>
                </c:pt>
                <c:pt idx="330">
                  <c:v>38478.0</c:v>
                </c:pt>
                <c:pt idx="331">
                  <c:v>38485.0</c:v>
                </c:pt>
                <c:pt idx="332">
                  <c:v>38492.0</c:v>
                </c:pt>
                <c:pt idx="333">
                  <c:v>38499.0</c:v>
                </c:pt>
                <c:pt idx="334">
                  <c:v>38506.0</c:v>
                </c:pt>
                <c:pt idx="335">
                  <c:v>38513.0</c:v>
                </c:pt>
                <c:pt idx="336">
                  <c:v>38520.0</c:v>
                </c:pt>
                <c:pt idx="337">
                  <c:v>38527.0</c:v>
                </c:pt>
                <c:pt idx="338">
                  <c:v>38534.0</c:v>
                </c:pt>
                <c:pt idx="339">
                  <c:v>38541.0</c:v>
                </c:pt>
                <c:pt idx="340">
                  <c:v>38548.0</c:v>
                </c:pt>
                <c:pt idx="341">
                  <c:v>38555.0</c:v>
                </c:pt>
                <c:pt idx="342">
                  <c:v>38562.0</c:v>
                </c:pt>
                <c:pt idx="343">
                  <c:v>38569.0</c:v>
                </c:pt>
                <c:pt idx="344">
                  <c:v>38576.0</c:v>
                </c:pt>
                <c:pt idx="345">
                  <c:v>38583.0</c:v>
                </c:pt>
                <c:pt idx="346">
                  <c:v>38590.0</c:v>
                </c:pt>
                <c:pt idx="347">
                  <c:v>38597.0</c:v>
                </c:pt>
                <c:pt idx="348">
                  <c:v>38604.0</c:v>
                </c:pt>
                <c:pt idx="349">
                  <c:v>38611.0</c:v>
                </c:pt>
                <c:pt idx="350">
                  <c:v>38618.0</c:v>
                </c:pt>
                <c:pt idx="351">
                  <c:v>38625.0</c:v>
                </c:pt>
                <c:pt idx="352">
                  <c:v>38632.0</c:v>
                </c:pt>
                <c:pt idx="353">
                  <c:v>38639.0</c:v>
                </c:pt>
                <c:pt idx="354">
                  <c:v>38646.0</c:v>
                </c:pt>
                <c:pt idx="355">
                  <c:v>38653.0</c:v>
                </c:pt>
                <c:pt idx="356">
                  <c:v>38660.0</c:v>
                </c:pt>
                <c:pt idx="357">
                  <c:v>38667.0</c:v>
                </c:pt>
                <c:pt idx="358">
                  <c:v>38674.0</c:v>
                </c:pt>
                <c:pt idx="359">
                  <c:v>38681.0</c:v>
                </c:pt>
                <c:pt idx="360">
                  <c:v>38688.0</c:v>
                </c:pt>
                <c:pt idx="361">
                  <c:v>38695.0</c:v>
                </c:pt>
                <c:pt idx="362">
                  <c:v>38702.0</c:v>
                </c:pt>
                <c:pt idx="363">
                  <c:v>38709.0</c:v>
                </c:pt>
                <c:pt idx="364">
                  <c:v>38716.0</c:v>
                </c:pt>
                <c:pt idx="365">
                  <c:v>38723.0</c:v>
                </c:pt>
                <c:pt idx="366">
                  <c:v>38730.0</c:v>
                </c:pt>
                <c:pt idx="367">
                  <c:v>38737.0</c:v>
                </c:pt>
                <c:pt idx="368">
                  <c:v>38744.0</c:v>
                </c:pt>
                <c:pt idx="369">
                  <c:v>38751.0</c:v>
                </c:pt>
                <c:pt idx="370">
                  <c:v>38758.0</c:v>
                </c:pt>
                <c:pt idx="371">
                  <c:v>38765.0</c:v>
                </c:pt>
                <c:pt idx="372">
                  <c:v>38772.0</c:v>
                </c:pt>
                <c:pt idx="373">
                  <c:v>38779.0</c:v>
                </c:pt>
                <c:pt idx="374">
                  <c:v>38786.0</c:v>
                </c:pt>
                <c:pt idx="375">
                  <c:v>38793.0</c:v>
                </c:pt>
                <c:pt idx="376">
                  <c:v>38800.0</c:v>
                </c:pt>
                <c:pt idx="377">
                  <c:v>38807.0</c:v>
                </c:pt>
                <c:pt idx="378">
                  <c:v>38814.0</c:v>
                </c:pt>
                <c:pt idx="379">
                  <c:v>38821.0</c:v>
                </c:pt>
                <c:pt idx="380">
                  <c:v>38828.0</c:v>
                </c:pt>
                <c:pt idx="381">
                  <c:v>38835.0</c:v>
                </c:pt>
                <c:pt idx="382">
                  <c:v>38842.0</c:v>
                </c:pt>
                <c:pt idx="383">
                  <c:v>38849.0</c:v>
                </c:pt>
                <c:pt idx="384">
                  <c:v>38856.0</c:v>
                </c:pt>
                <c:pt idx="385">
                  <c:v>38863.0</c:v>
                </c:pt>
                <c:pt idx="386">
                  <c:v>38870.0</c:v>
                </c:pt>
                <c:pt idx="387">
                  <c:v>38877.0</c:v>
                </c:pt>
                <c:pt idx="388">
                  <c:v>38884.0</c:v>
                </c:pt>
                <c:pt idx="389">
                  <c:v>38891.0</c:v>
                </c:pt>
                <c:pt idx="390">
                  <c:v>38898.0</c:v>
                </c:pt>
                <c:pt idx="391">
                  <c:v>38905.0</c:v>
                </c:pt>
                <c:pt idx="392">
                  <c:v>38912.0</c:v>
                </c:pt>
                <c:pt idx="393">
                  <c:v>38919.0</c:v>
                </c:pt>
                <c:pt idx="394">
                  <c:v>38926.0</c:v>
                </c:pt>
                <c:pt idx="395">
                  <c:v>38933.0</c:v>
                </c:pt>
                <c:pt idx="396">
                  <c:v>38940.0</c:v>
                </c:pt>
                <c:pt idx="397">
                  <c:v>38947.0</c:v>
                </c:pt>
                <c:pt idx="398">
                  <c:v>38954.0</c:v>
                </c:pt>
                <c:pt idx="399">
                  <c:v>38961.0</c:v>
                </c:pt>
                <c:pt idx="400">
                  <c:v>38968.0</c:v>
                </c:pt>
                <c:pt idx="401">
                  <c:v>38975.0</c:v>
                </c:pt>
                <c:pt idx="402">
                  <c:v>38982.0</c:v>
                </c:pt>
                <c:pt idx="403">
                  <c:v>38989.0</c:v>
                </c:pt>
                <c:pt idx="404">
                  <c:v>38996.0</c:v>
                </c:pt>
                <c:pt idx="405">
                  <c:v>39003.0</c:v>
                </c:pt>
                <c:pt idx="406">
                  <c:v>39010.0</c:v>
                </c:pt>
                <c:pt idx="407">
                  <c:v>39017.0</c:v>
                </c:pt>
                <c:pt idx="408">
                  <c:v>39024.0</c:v>
                </c:pt>
                <c:pt idx="409">
                  <c:v>39031.0</c:v>
                </c:pt>
                <c:pt idx="410">
                  <c:v>39038.0</c:v>
                </c:pt>
                <c:pt idx="411">
                  <c:v>39045.0</c:v>
                </c:pt>
                <c:pt idx="412">
                  <c:v>39052.0</c:v>
                </c:pt>
                <c:pt idx="413">
                  <c:v>39059.0</c:v>
                </c:pt>
                <c:pt idx="414">
                  <c:v>39066.0</c:v>
                </c:pt>
                <c:pt idx="415">
                  <c:v>39073.0</c:v>
                </c:pt>
                <c:pt idx="416">
                  <c:v>39080.0</c:v>
                </c:pt>
                <c:pt idx="417">
                  <c:v>39087.0</c:v>
                </c:pt>
                <c:pt idx="418">
                  <c:v>39094.0</c:v>
                </c:pt>
                <c:pt idx="419">
                  <c:v>39101.0</c:v>
                </c:pt>
                <c:pt idx="420">
                  <c:v>39108.0</c:v>
                </c:pt>
                <c:pt idx="421">
                  <c:v>39115.0</c:v>
                </c:pt>
                <c:pt idx="422">
                  <c:v>39122.0</c:v>
                </c:pt>
                <c:pt idx="423">
                  <c:v>39129.0</c:v>
                </c:pt>
                <c:pt idx="424">
                  <c:v>39136.0</c:v>
                </c:pt>
                <c:pt idx="425">
                  <c:v>39143.0</c:v>
                </c:pt>
                <c:pt idx="426">
                  <c:v>39150.0</c:v>
                </c:pt>
                <c:pt idx="427">
                  <c:v>39157.0</c:v>
                </c:pt>
                <c:pt idx="428">
                  <c:v>39164.0</c:v>
                </c:pt>
                <c:pt idx="429">
                  <c:v>39171.0</c:v>
                </c:pt>
                <c:pt idx="430">
                  <c:v>39178.0</c:v>
                </c:pt>
                <c:pt idx="431">
                  <c:v>39185.0</c:v>
                </c:pt>
                <c:pt idx="432">
                  <c:v>39192.0</c:v>
                </c:pt>
                <c:pt idx="433">
                  <c:v>39199.0</c:v>
                </c:pt>
                <c:pt idx="434">
                  <c:v>39206.0</c:v>
                </c:pt>
                <c:pt idx="435">
                  <c:v>39213.0</c:v>
                </c:pt>
                <c:pt idx="436">
                  <c:v>39220.0</c:v>
                </c:pt>
                <c:pt idx="437">
                  <c:v>39227.0</c:v>
                </c:pt>
                <c:pt idx="438">
                  <c:v>39234.0</c:v>
                </c:pt>
                <c:pt idx="439">
                  <c:v>39241.0</c:v>
                </c:pt>
                <c:pt idx="440">
                  <c:v>39248.0</c:v>
                </c:pt>
                <c:pt idx="441">
                  <c:v>39255.0</c:v>
                </c:pt>
                <c:pt idx="442">
                  <c:v>39262.0</c:v>
                </c:pt>
                <c:pt idx="443">
                  <c:v>39269.0</c:v>
                </c:pt>
                <c:pt idx="444">
                  <c:v>39276.0</c:v>
                </c:pt>
                <c:pt idx="445">
                  <c:v>39283.0</c:v>
                </c:pt>
                <c:pt idx="446">
                  <c:v>39290.0</c:v>
                </c:pt>
                <c:pt idx="447">
                  <c:v>39297.0</c:v>
                </c:pt>
                <c:pt idx="448">
                  <c:v>39304.0</c:v>
                </c:pt>
                <c:pt idx="449">
                  <c:v>39311.0</c:v>
                </c:pt>
                <c:pt idx="450">
                  <c:v>39318.0</c:v>
                </c:pt>
                <c:pt idx="451">
                  <c:v>39325.0</c:v>
                </c:pt>
                <c:pt idx="452">
                  <c:v>39332.0</c:v>
                </c:pt>
                <c:pt idx="453">
                  <c:v>39339.0</c:v>
                </c:pt>
                <c:pt idx="454">
                  <c:v>39346.0</c:v>
                </c:pt>
                <c:pt idx="455">
                  <c:v>39353.0</c:v>
                </c:pt>
                <c:pt idx="456">
                  <c:v>39360.0</c:v>
                </c:pt>
                <c:pt idx="457">
                  <c:v>39367.0</c:v>
                </c:pt>
                <c:pt idx="458">
                  <c:v>39374.0</c:v>
                </c:pt>
                <c:pt idx="459">
                  <c:v>39381.0</c:v>
                </c:pt>
                <c:pt idx="460">
                  <c:v>39388.0</c:v>
                </c:pt>
                <c:pt idx="461">
                  <c:v>39395.0</c:v>
                </c:pt>
                <c:pt idx="462">
                  <c:v>39402.0</c:v>
                </c:pt>
                <c:pt idx="463">
                  <c:v>39409.0</c:v>
                </c:pt>
                <c:pt idx="464">
                  <c:v>39416.0</c:v>
                </c:pt>
                <c:pt idx="465">
                  <c:v>39423.0</c:v>
                </c:pt>
                <c:pt idx="466">
                  <c:v>39430.0</c:v>
                </c:pt>
                <c:pt idx="467">
                  <c:v>39437.0</c:v>
                </c:pt>
                <c:pt idx="468">
                  <c:v>39444.0</c:v>
                </c:pt>
                <c:pt idx="469">
                  <c:v>39451.0</c:v>
                </c:pt>
                <c:pt idx="470">
                  <c:v>39458.0</c:v>
                </c:pt>
                <c:pt idx="471">
                  <c:v>39465.0</c:v>
                </c:pt>
                <c:pt idx="472">
                  <c:v>39472.0</c:v>
                </c:pt>
                <c:pt idx="473">
                  <c:v>39479.0</c:v>
                </c:pt>
                <c:pt idx="474">
                  <c:v>39486.0</c:v>
                </c:pt>
                <c:pt idx="475">
                  <c:v>39493.0</c:v>
                </c:pt>
                <c:pt idx="476">
                  <c:v>39500.0</c:v>
                </c:pt>
                <c:pt idx="477">
                  <c:v>39507.0</c:v>
                </c:pt>
                <c:pt idx="478">
                  <c:v>39514.0</c:v>
                </c:pt>
                <c:pt idx="479">
                  <c:v>39521.0</c:v>
                </c:pt>
                <c:pt idx="480">
                  <c:v>39528.0</c:v>
                </c:pt>
                <c:pt idx="481">
                  <c:v>39535.0</c:v>
                </c:pt>
                <c:pt idx="482">
                  <c:v>39542.0</c:v>
                </c:pt>
                <c:pt idx="483">
                  <c:v>39549.0</c:v>
                </c:pt>
                <c:pt idx="484">
                  <c:v>39556.0</c:v>
                </c:pt>
                <c:pt idx="485">
                  <c:v>39563.0</c:v>
                </c:pt>
                <c:pt idx="486">
                  <c:v>39570.0</c:v>
                </c:pt>
                <c:pt idx="487">
                  <c:v>39577.0</c:v>
                </c:pt>
                <c:pt idx="488">
                  <c:v>39584.0</c:v>
                </c:pt>
                <c:pt idx="489">
                  <c:v>39591.0</c:v>
                </c:pt>
                <c:pt idx="490">
                  <c:v>39598.0</c:v>
                </c:pt>
                <c:pt idx="491">
                  <c:v>39605.0</c:v>
                </c:pt>
                <c:pt idx="492">
                  <c:v>39612.0</c:v>
                </c:pt>
                <c:pt idx="493">
                  <c:v>39619.0</c:v>
                </c:pt>
                <c:pt idx="494">
                  <c:v>39626.0</c:v>
                </c:pt>
                <c:pt idx="495">
                  <c:v>39633.0</c:v>
                </c:pt>
                <c:pt idx="496">
                  <c:v>39640.0</c:v>
                </c:pt>
                <c:pt idx="497">
                  <c:v>39647.0</c:v>
                </c:pt>
                <c:pt idx="498">
                  <c:v>39654.0</c:v>
                </c:pt>
                <c:pt idx="499">
                  <c:v>39661.0</c:v>
                </c:pt>
                <c:pt idx="500">
                  <c:v>39668.0</c:v>
                </c:pt>
                <c:pt idx="501">
                  <c:v>39675.0</c:v>
                </c:pt>
                <c:pt idx="502">
                  <c:v>39682.0</c:v>
                </c:pt>
                <c:pt idx="503">
                  <c:v>39689.0</c:v>
                </c:pt>
                <c:pt idx="504">
                  <c:v>39696.0</c:v>
                </c:pt>
                <c:pt idx="505">
                  <c:v>39703.0</c:v>
                </c:pt>
                <c:pt idx="506">
                  <c:v>39710.0</c:v>
                </c:pt>
                <c:pt idx="507">
                  <c:v>39717.0</c:v>
                </c:pt>
                <c:pt idx="508">
                  <c:v>39724.0</c:v>
                </c:pt>
                <c:pt idx="509">
                  <c:v>39731.0</c:v>
                </c:pt>
                <c:pt idx="510">
                  <c:v>39738.0</c:v>
                </c:pt>
                <c:pt idx="511">
                  <c:v>39745.0</c:v>
                </c:pt>
                <c:pt idx="512">
                  <c:v>39752.0</c:v>
                </c:pt>
                <c:pt idx="513">
                  <c:v>39759.0</c:v>
                </c:pt>
                <c:pt idx="514">
                  <c:v>39766.0</c:v>
                </c:pt>
                <c:pt idx="515">
                  <c:v>39773.0</c:v>
                </c:pt>
                <c:pt idx="516">
                  <c:v>39780.0</c:v>
                </c:pt>
                <c:pt idx="517">
                  <c:v>39787.0</c:v>
                </c:pt>
                <c:pt idx="518">
                  <c:v>39794.0</c:v>
                </c:pt>
                <c:pt idx="519">
                  <c:v>39801.0</c:v>
                </c:pt>
                <c:pt idx="520">
                  <c:v>39808.0</c:v>
                </c:pt>
                <c:pt idx="521">
                  <c:v>39815.0</c:v>
                </c:pt>
                <c:pt idx="522">
                  <c:v>39822.0</c:v>
                </c:pt>
                <c:pt idx="523">
                  <c:v>39829.0</c:v>
                </c:pt>
                <c:pt idx="524">
                  <c:v>39836.0</c:v>
                </c:pt>
                <c:pt idx="525">
                  <c:v>39843.0</c:v>
                </c:pt>
                <c:pt idx="526">
                  <c:v>39850.0</c:v>
                </c:pt>
                <c:pt idx="527">
                  <c:v>39857.0</c:v>
                </c:pt>
                <c:pt idx="528">
                  <c:v>39864.0</c:v>
                </c:pt>
                <c:pt idx="529">
                  <c:v>39871.0</c:v>
                </c:pt>
                <c:pt idx="530">
                  <c:v>39878.0</c:v>
                </c:pt>
                <c:pt idx="531">
                  <c:v>39885.0</c:v>
                </c:pt>
                <c:pt idx="532">
                  <c:v>39892.0</c:v>
                </c:pt>
                <c:pt idx="533">
                  <c:v>39899.0</c:v>
                </c:pt>
                <c:pt idx="534">
                  <c:v>39906.0</c:v>
                </c:pt>
                <c:pt idx="535">
                  <c:v>39913.0</c:v>
                </c:pt>
                <c:pt idx="536">
                  <c:v>39920.0</c:v>
                </c:pt>
                <c:pt idx="537">
                  <c:v>39927.0</c:v>
                </c:pt>
                <c:pt idx="538">
                  <c:v>39934.0</c:v>
                </c:pt>
                <c:pt idx="539">
                  <c:v>39941.0</c:v>
                </c:pt>
                <c:pt idx="540">
                  <c:v>39948.0</c:v>
                </c:pt>
                <c:pt idx="541">
                  <c:v>39955.0</c:v>
                </c:pt>
                <c:pt idx="542">
                  <c:v>39962.0</c:v>
                </c:pt>
                <c:pt idx="543">
                  <c:v>39969.0</c:v>
                </c:pt>
                <c:pt idx="544">
                  <c:v>39976.0</c:v>
                </c:pt>
                <c:pt idx="545">
                  <c:v>39983.0</c:v>
                </c:pt>
                <c:pt idx="546">
                  <c:v>39990.0</c:v>
                </c:pt>
                <c:pt idx="547">
                  <c:v>39997.0</c:v>
                </c:pt>
                <c:pt idx="548">
                  <c:v>40004.0</c:v>
                </c:pt>
                <c:pt idx="549">
                  <c:v>40011.0</c:v>
                </c:pt>
                <c:pt idx="550">
                  <c:v>40018.0</c:v>
                </c:pt>
                <c:pt idx="551">
                  <c:v>40025.0</c:v>
                </c:pt>
                <c:pt idx="552">
                  <c:v>40032.0</c:v>
                </c:pt>
                <c:pt idx="553">
                  <c:v>40039.0</c:v>
                </c:pt>
                <c:pt idx="554">
                  <c:v>40046.0</c:v>
                </c:pt>
                <c:pt idx="555">
                  <c:v>40053.0</c:v>
                </c:pt>
                <c:pt idx="556">
                  <c:v>40060.0</c:v>
                </c:pt>
                <c:pt idx="557">
                  <c:v>40067.0</c:v>
                </c:pt>
                <c:pt idx="558">
                  <c:v>40074.0</c:v>
                </c:pt>
                <c:pt idx="559">
                  <c:v>40081.0</c:v>
                </c:pt>
                <c:pt idx="560">
                  <c:v>40088.0</c:v>
                </c:pt>
                <c:pt idx="561">
                  <c:v>40095.0</c:v>
                </c:pt>
                <c:pt idx="562">
                  <c:v>40102.0</c:v>
                </c:pt>
                <c:pt idx="563">
                  <c:v>40109.0</c:v>
                </c:pt>
                <c:pt idx="564">
                  <c:v>40116.0</c:v>
                </c:pt>
                <c:pt idx="565">
                  <c:v>40123.0</c:v>
                </c:pt>
                <c:pt idx="566">
                  <c:v>40130.0</c:v>
                </c:pt>
                <c:pt idx="567">
                  <c:v>40137.0</c:v>
                </c:pt>
                <c:pt idx="568">
                  <c:v>40144.0</c:v>
                </c:pt>
                <c:pt idx="569">
                  <c:v>40151.0</c:v>
                </c:pt>
                <c:pt idx="570">
                  <c:v>40158.0</c:v>
                </c:pt>
                <c:pt idx="571">
                  <c:v>40165.0</c:v>
                </c:pt>
                <c:pt idx="572">
                  <c:v>40172.0</c:v>
                </c:pt>
                <c:pt idx="573">
                  <c:v>40179.0</c:v>
                </c:pt>
                <c:pt idx="574">
                  <c:v>40186.0</c:v>
                </c:pt>
                <c:pt idx="575">
                  <c:v>40193.0</c:v>
                </c:pt>
                <c:pt idx="576">
                  <c:v>40200.0</c:v>
                </c:pt>
                <c:pt idx="577">
                  <c:v>40207.0</c:v>
                </c:pt>
                <c:pt idx="578">
                  <c:v>40214.0</c:v>
                </c:pt>
                <c:pt idx="579">
                  <c:v>40221.0</c:v>
                </c:pt>
                <c:pt idx="580">
                  <c:v>40228.0</c:v>
                </c:pt>
                <c:pt idx="581">
                  <c:v>40235.0</c:v>
                </c:pt>
                <c:pt idx="582">
                  <c:v>40242.0</c:v>
                </c:pt>
                <c:pt idx="583">
                  <c:v>40249.0</c:v>
                </c:pt>
                <c:pt idx="584">
                  <c:v>40256.0</c:v>
                </c:pt>
                <c:pt idx="585">
                  <c:v>40263.0</c:v>
                </c:pt>
                <c:pt idx="586">
                  <c:v>40270.0</c:v>
                </c:pt>
                <c:pt idx="587">
                  <c:v>40277.0</c:v>
                </c:pt>
                <c:pt idx="588">
                  <c:v>40284.0</c:v>
                </c:pt>
                <c:pt idx="589">
                  <c:v>40291.0</c:v>
                </c:pt>
                <c:pt idx="590">
                  <c:v>40298.0</c:v>
                </c:pt>
                <c:pt idx="591">
                  <c:v>40305.0</c:v>
                </c:pt>
                <c:pt idx="592">
                  <c:v>40312.0</c:v>
                </c:pt>
                <c:pt idx="593">
                  <c:v>40319.0</c:v>
                </c:pt>
                <c:pt idx="594">
                  <c:v>40326.0</c:v>
                </c:pt>
                <c:pt idx="595">
                  <c:v>40333.0</c:v>
                </c:pt>
                <c:pt idx="596">
                  <c:v>40340.0</c:v>
                </c:pt>
                <c:pt idx="597">
                  <c:v>40347.0</c:v>
                </c:pt>
                <c:pt idx="598">
                  <c:v>40354.0</c:v>
                </c:pt>
                <c:pt idx="599">
                  <c:v>40361.0</c:v>
                </c:pt>
                <c:pt idx="600">
                  <c:v>40368.0</c:v>
                </c:pt>
                <c:pt idx="601">
                  <c:v>40375.0</c:v>
                </c:pt>
                <c:pt idx="602">
                  <c:v>40382.0</c:v>
                </c:pt>
                <c:pt idx="603">
                  <c:v>40389.0</c:v>
                </c:pt>
                <c:pt idx="604">
                  <c:v>40396.0</c:v>
                </c:pt>
                <c:pt idx="605">
                  <c:v>40403.0</c:v>
                </c:pt>
                <c:pt idx="606">
                  <c:v>40410.0</c:v>
                </c:pt>
                <c:pt idx="607">
                  <c:v>40417.0</c:v>
                </c:pt>
                <c:pt idx="608">
                  <c:v>40424.0</c:v>
                </c:pt>
                <c:pt idx="609">
                  <c:v>40431.0</c:v>
                </c:pt>
                <c:pt idx="610">
                  <c:v>40438.0</c:v>
                </c:pt>
                <c:pt idx="611">
                  <c:v>40445.0</c:v>
                </c:pt>
                <c:pt idx="612">
                  <c:v>40452.0</c:v>
                </c:pt>
                <c:pt idx="613">
                  <c:v>40459.0</c:v>
                </c:pt>
                <c:pt idx="614">
                  <c:v>40466.0</c:v>
                </c:pt>
                <c:pt idx="615">
                  <c:v>40473.0</c:v>
                </c:pt>
                <c:pt idx="616">
                  <c:v>40480.0</c:v>
                </c:pt>
                <c:pt idx="617">
                  <c:v>40487.0</c:v>
                </c:pt>
                <c:pt idx="618">
                  <c:v>40494.0</c:v>
                </c:pt>
                <c:pt idx="619">
                  <c:v>40501.0</c:v>
                </c:pt>
                <c:pt idx="620">
                  <c:v>40508.0</c:v>
                </c:pt>
                <c:pt idx="621">
                  <c:v>40515.0</c:v>
                </c:pt>
                <c:pt idx="622">
                  <c:v>40522.0</c:v>
                </c:pt>
                <c:pt idx="623">
                  <c:v>40529.0</c:v>
                </c:pt>
                <c:pt idx="624">
                  <c:v>40536.0</c:v>
                </c:pt>
                <c:pt idx="625">
                  <c:v>40543.0</c:v>
                </c:pt>
                <c:pt idx="626">
                  <c:v>40550.0</c:v>
                </c:pt>
                <c:pt idx="627">
                  <c:v>40557.0</c:v>
                </c:pt>
                <c:pt idx="628">
                  <c:v>40564.0</c:v>
                </c:pt>
                <c:pt idx="629">
                  <c:v>40571.0</c:v>
                </c:pt>
                <c:pt idx="630">
                  <c:v>40578.0</c:v>
                </c:pt>
                <c:pt idx="631">
                  <c:v>40585.0</c:v>
                </c:pt>
                <c:pt idx="632">
                  <c:v>40592.0</c:v>
                </c:pt>
                <c:pt idx="633">
                  <c:v>40599.0</c:v>
                </c:pt>
                <c:pt idx="634">
                  <c:v>40606.0</c:v>
                </c:pt>
                <c:pt idx="635">
                  <c:v>40613.0</c:v>
                </c:pt>
                <c:pt idx="636">
                  <c:v>40620.0</c:v>
                </c:pt>
                <c:pt idx="637">
                  <c:v>40627.0</c:v>
                </c:pt>
                <c:pt idx="638">
                  <c:v>40634.0</c:v>
                </c:pt>
                <c:pt idx="639">
                  <c:v>40641.0</c:v>
                </c:pt>
                <c:pt idx="640">
                  <c:v>40648.0</c:v>
                </c:pt>
                <c:pt idx="641">
                  <c:v>40655.0</c:v>
                </c:pt>
                <c:pt idx="642">
                  <c:v>40662.0</c:v>
                </c:pt>
                <c:pt idx="643">
                  <c:v>40669.0</c:v>
                </c:pt>
                <c:pt idx="644">
                  <c:v>40676.0</c:v>
                </c:pt>
                <c:pt idx="645">
                  <c:v>40683.0</c:v>
                </c:pt>
                <c:pt idx="646">
                  <c:v>40690.0</c:v>
                </c:pt>
                <c:pt idx="647">
                  <c:v>40697.0</c:v>
                </c:pt>
                <c:pt idx="648">
                  <c:v>40704.0</c:v>
                </c:pt>
                <c:pt idx="649">
                  <c:v>40711.0</c:v>
                </c:pt>
                <c:pt idx="650">
                  <c:v>40718.0</c:v>
                </c:pt>
                <c:pt idx="651">
                  <c:v>40725.0</c:v>
                </c:pt>
                <c:pt idx="652">
                  <c:v>40732.0</c:v>
                </c:pt>
                <c:pt idx="653">
                  <c:v>40739.0</c:v>
                </c:pt>
                <c:pt idx="654">
                  <c:v>40746.0</c:v>
                </c:pt>
                <c:pt idx="655">
                  <c:v>40753.0</c:v>
                </c:pt>
                <c:pt idx="656">
                  <c:v>40760.0</c:v>
                </c:pt>
                <c:pt idx="657">
                  <c:v>40767.0</c:v>
                </c:pt>
                <c:pt idx="658">
                  <c:v>40774.0</c:v>
                </c:pt>
                <c:pt idx="659">
                  <c:v>40781.0</c:v>
                </c:pt>
                <c:pt idx="660">
                  <c:v>40788.0</c:v>
                </c:pt>
                <c:pt idx="661">
                  <c:v>40795.0</c:v>
                </c:pt>
                <c:pt idx="662">
                  <c:v>40802.0</c:v>
                </c:pt>
                <c:pt idx="663">
                  <c:v>40809.0</c:v>
                </c:pt>
                <c:pt idx="664">
                  <c:v>40816.0</c:v>
                </c:pt>
                <c:pt idx="665">
                  <c:v>40823.0</c:v>
                </c:pt>
                <c:pt idx="666">
                  <c:v>40830.0</c:v>
                </c:pt>
                <c:pt idx="667">
                  <c:v>40837.0</c:v>
                </c:pt>
                <c:pt idx="668">
                  <c:v>40844.0</c:v>
                </c:pt>
                <c:pt idx="669">
                  <c:v>40851.0</c:v>
                </c:pt>
                <c:pt idx="670">
                  <c:v>40858.0</c:v>
                </c:pt>
                <c:pt idx="671">
                  <c:v>40865.0</c:v>
                </c:pt>
                <c:pt idx="672">
                  <c:v>40872.0</c:v>
                </c:pt>
                <c:pt idx="673">
                  <c:v>40879.0</c:v>
                </c:pt>
                <c:pt idx="674">
                  <c:v>40886.0</c:v>
                </c:pt>
                <c:pt idx="675">
                  <c:v>40893.0</c:v>
                </c:pt>
                <c:pt idx="676">
                  <c:v>40900.0</c:v>
                </c:pt>
                <c:pt idx="677">
                  <c:v>40907.0</c:v>
                </c:pt>
                <c:pt idx="678">
                  <c:v>40914.0</c:v>
                </c:pt>
                <c:pt idx="679">
                  <c:v>40921.0</c:v>
                </c:pt>
                <c:pt idx="680">
                  <c:v>40928.0</c:v>
                </c:pt>
                <c:pt idx="681">
                  <c:v>40935.0</c:v>
                </c:pt>
                <c:pt idx="682">
                  <c:v>40942.0</c:v>
                </c:pt>
                <c:pt idx="683">
                  <c:v>40949.0</c:v>
                </c:pt>
                <c:pt idx="684">
                  <c:v>40956.0</c:v>
                </c:pt>
                <c:pt idx="685">
                  <c:v>40963.0</c:v>
                </c:pt>
                <c:pt idx="686">
                  <c:v>40970.0</c:v>
                </c:pt>
                <c:pt idx="687">
                  <c:v>40977.0</c:v>
                </c:pt>
                <c:pt idx="688">
                  <c:v>40984.0</c:v>
                </c:pt>
                <c:pt idx="689">
                  <c:v>40991.0</c:v>
                </c:pt>
                <c:pt idx="690">
                  <c:v>40998.0</c:v>
                </c:pt>
                <c:pt idx="691">
                  <c:v>41005.0</c:v>
                </c:pt>
                <c:pt idx="692">
                  <c:v>41012.0</c:v>
                </c:pt>
                <c:pt idx="693">
                  <c:v>41019.0</c:v>
                </c:pt>
                <c:pt idx="694">
                  <c:v>41026.0</c:v>
                </c:pt>
                <c:pt idx="695">
                  <c:v>41033.0</c:v>
                </c:pt>
                <c:pt idx="696">
                  <c:v>41040.0</c:v>
                </c:pt>
                <c:pt idx="697">
                  <c:v>41047.0</c:v>
                </c:pt>
                <c:pt idx="698">
                  <c:v>41054.0</c:v>
                </c:pt>
                <c:pt idx="699">
                  <c:v>41061.0</c:v>
                </c:pt>
                <c:pt idx="700">
                  <c:v>41068.0</c:v>
                </c:pt>
                <c:pt idx="701">
                  <c:v>41075.0</c:v>
                </c:pt>
                <c:pt idx="702">
                  <c:v>41082.0</c:v>
                </c:pt>
                <c:pt idx="703">
                  <c:v>41089.0</c:v>
                </c:pt>
                <c:pt idx="704">
                  <c:v>41096.0</c:v>
                </c:pt>
                <c:pt idx="705">
                  <c:v>41103.0</c:v>
                </c:pt>
                <c:pt idx="706">
                  <c:v>41110.0</c:v>
                </c:pt>
                <c:pt idx="707">
                  <c:v>41117.0</c:v>
                </c:pt>
                <c:pt idx="708">
                  <c:v>41124.0</c:v>
                </c:pt>
                <c:pt idx="709">
                  <c:v>41131.0</c:v>
                </c:pt>
                <c:pt idx="710">
                  <c:v>41138.0</c:v>
                </c:pt>
                <c:pt idx="711">
                  <c:v>41145.0</c:v>
                </c:pt>
                <c:pt idx="712">
                  <c:v>41152.0</c:v>
                </c:pt>
                <c:pt idx="713">
                  <c:v>41159.0</c:v>
                </c:pt>
                <c:pt idx="714">
                  <c:v>41166.0</c:v>
                </c:pt>
                <c:pt idx="715">
                  <c:v>41173.0</c:v>
                </c:pt>
                <c:pt idx="716">
                  <c:v>41180.0</c:v>
                </c:pt>
                <c:pt idx="717">
                  <c:v>41187.0</c:v>
                </c:pt>
                <c:pt idx="718">
                  <c:v>41194.0</c:v>
                </c:pt>
                <c:pt idx="719">
                  <c:v>41201.0</c:v>
                </c:pt>
                <c:pt idx="720">
                  <c:v>41208.0</c:v>
                </c:pt>
                <c:pt idx="721">
                  <c:v>41215.0</c:v>
                </c:pt>
                <c:pt idx="722">
                  <c:v>41222.0</c:v>
                </c:pt>
                <c:pt idx="723">
                  <c:v>41229.0</c:v>
                </c:pt>
                <c:pt idx="724">
                  <c:v>41236.0</c:v>
                </c:pt>
                <c:pt idx="725">
                  <c:v>41243.0</c:v>
                </c:pt>
                <c:pt idx="726">
                  <c:v>41250.0</c:v>
                </c:pt>
                <c:pt idx="727">
                  <c:v>41257.0</c:v>
                </c:pt>
                <c:pt idx="728">
                  <c:v>41264.0</c:v>
                </c:pt>
                <c:pt idx="729">
                  <c:v>41271.0</c:v>
                </c:pt>
                <c:pt idx="730">
                  <c:v>41278.0</c:v>
                </c:pt>
                <c:pt idx="731">
                  <c:v>41285.0</c:v>
                </c:pt>
                <c:pt idx="732">
                  <c:v>41292.0</c:v>
                </c:pt>
                <c:pt idx="733">
                  <c:v>41299.0</c:v>
                </c:pt>
                <c:pt idx="734">
                  <c:v>41306.0</c:v>
                </c:pt>
                <c:pt idx="735">
                  <c:v>41313.0</c:v>
                </c:pt>
                <c:pt idx="736">
                  <c:v>41320.0</c:v>
                </c:pt>
                <c:pt idx="737">
                  <c:v>41327.0</c:v>
                </c:pt>
                <c:pt idx="738">
                  <c:v>41334.0</c:v>
                </c:pt>
                <c:pt idx="739">
                  <c:v>41341.0</c:v>
                </c:pt>
                <c:pt idx="740">
                  <c:v>41348.0</c:v>
                </c:pt>
                <c:pt idx="741">
                  <c:v>41355.0</c:v>
                </c:pt>
                <c:pt idx="742">
                  <c:v>41362.0</c:v>
                </c:pt>
                <c:pt idx="743">
                  <c:v>41369.0</c:v>
                </c:pt>
                <c:pt idx="744">
                  <c:v>41376.0</c:v>
                </c:pt>
                <c:pt idx="745">
                  <c:v>41383.0</c:v>
                </c:pt>
                <c:pt idx="746">
                  <c:v>41390.0</c:v>
                </c:pt>
                <c:pt idx="747">
                  <c:v>41397.0</c:v>
                </c:pt>
                <c:pt idx="748">
                  <c:v>41404.0</c:v>
                </c:pt>
                <c:pt idx="749">
                  <c:v>41411.0</c:v>
                </c:pt>
                <c:pt idx="750">
                  <c:v>41418.0</c:v>
                </c:pt>
                <c:pt idx="751">
                  <c:v>41425.0</c:v>
                </c:pt>
                <c:pt idx="752">
                  <c:v>41432.0</c:v>
                </c:pt>
                <c:pt idx="753">
                  <c:v>41439.0</c:v>
                </c:pt>
                <c:pt idx="754">
                  <c:v>41446.0</c:v>
                </c:pt>
                <c:pt idx="755">
                  <c:v>41453.0</c:v>
                </c:pt>
                <c:pt idx="756">
                  <c:v>41460.0</c:v>
                </c:pt>
                <c:pt idx="757">
                  <c:v>41467.0</c:v>
                </c:pt>
                <c:pt idx="758">
                  <c:v>41474.0</c:v>
                </c:pt>
                <c:pt idx="759">
                  <c:v>41481.0</c:v>
                </c:pt>
                <c:pt idx="760">
                  <c:v>41488.0</c:v>
                </c:pt>
                <c:pt idx="761">
                  <c:v>41495.0</c:v>
                </c:pt>
                <c:pt idx="762">
                  <c:v>41502.0</c:v>
                </c:pt>
                <c:pt idx="763">
                  <c:v>41509.0</c:v>
                </c:pt>
                <c:pt idx="764">
                  <c:v>41516.0</c:v>
                </c:pt>
                <c:pt idx="765">
                  <c:v>41523.0</c:v>
                </c:pt>
                <c:pt idx="766">
                  <c:v>41530.0</c:v>
                </c:pt>
                <c:pt idx="767">
                  <c:v>41537.0</c:v>
                </c:pt>
                <c:pt idx="768">
                  <c:v>41544.0</c:v>
                </c:pt>
                <c:pt idx="769">
                  <c:v>41551.0</c:v>
                </c:pt>
                <c:pt idx="770">
                  <c:v>41558.0</c:v>
                </c:pt>
                <c:pt idx="771">
                  <c:v>41565.0</c:v>
                </c:pt>
                <c:pt idx="772">
                  <c:v>41572.0</c:v>
                </c:pt>
                <c:pt idx="773">
                  <c:v>41579.0</c:v>
                </c:pt>
                <c:pt idx="774">
                  <c:v>41586.0</c:v>
                </c:pt>
                <c:pt idx="775">
                  <c:v>41593.0</c:v>
                </c:pt>
                <c:pt idx="776">
                  <c:v>41600.0</c:v>
                </c:pt>
                <c:pt idx="777">
                  <c:v>41607.0</c:v>
                </c:pt>
                <c:pt idx="778">
                  <c:v>41614.0</c:v>
                </c:pt>
                <c:pt idx="779">
                  <c:v>41621.0</c:v>
                </c:pt>
                <c:pt idx="780">
                  <c:v>41628.0</c:v>
                </c:pt>
                <c:pt idx="781">
                  <c:v>41635.0</c:v>
                </c:pt>
                <c:pt idx="782">
                  <c:v>41642.0</c:v>
                </c:pt>
                <c:pt idx="783">
                  <c:v>41649.0</c:v>
                </c:pt>
                <c:pt idx="784">
                  <c:v>41656.0</c:v>
                </c:pt>
                <c:pt idx="785">
                  <c:v>41663.0</c:v>
                </c:pt>
                <c:pt idx="786">
                  <c:v>41670.0</c:v>
                </c:pt>
                <c:pt idx="787">
                  <c:v>41677.0</c:v>
                </c:pt>
                <c:pt idx="788">
                  <c:v>41684.0</c:v>
                </c:pt>
                <c:pt idx="789">
                  <c:v>41691.0</c:v>
                </c:pt>
                <c:pt idx="790">
                  <c:v>41698.0</c:v>
                </c:pt>
                <c:pt idx="791">
                  <c:v>41705.0</c:v>
                </c:pt>
                <c:pt idx="792">
                  <c:v>41712.0</c:v>
                </c:pt>
                <c:pt idx="793">
                  <c:v>41719.0</c:v>
                </c:pt>
                <c:pt idx="794">
                  <c:v>41726.0</c:v>
                </c:pt>
                <c:pt idx="795">
                  <c:v>41733.0</c:v>
                </c:pt>
                <c:pt idx="796">
                  <c:v>41740.0</c:v>
                </c:pt>
                <c:pt idx="797">
                  <c:v>41747.0</c:v>
                </c:pt>
                <c:pt idx="798">
                  <c:v>41754.0</c:v>
                </c:pt>
                <c:pt idx="799">
                  <c:v>41761.0</c:v>
                </c:pt>
                <c:pt idx="800">
                  <c:v>41768.0</c:v>
                </c:pt>
                <c:pt idx="801">
                  <c:v>41775.0</c:v>
                </c:pt>
                <c:pt idx="802">
                  <c:v>41782.0</c:v>
                </c:pt>
                <c:pt idx="803">
                  <c:v>41789.0</c:v>
                </c:pt>
                <c:pt idx="804">
                  <c:v>41796.0</c:v>
                </c:pt>
                <c:pt idx="805">
                  <c:v>41803.0</c:v>
                </c:pt>
                <c:pt idx="806">
                  <c:v>41810.0</c:v>
                </c:pt>
                <c:pt idx="807">
                  <c:v>41817.0</c:v>
                </c:pt>
                <c:pt idx="808">
                  <c:v>41824.0</c:v>
                </c:pt>
                <c:pt idx="809">
                  <c:v>41831.0</c:v>
                </c:pt>
                <c:pt idx="810">
                  <c:v>41838.0</c:v>
                </c:pt>
                <c:pt idx="811">
                  <c:v>41845.0</c:v>
                </c:pt>
                <c:pt idx="812">
                  <c:v>41852.0</c:v>
                </c:pt>
                <c:pt idx="813">
                  <c:v>41859.0</c:v>
                </c:pt>
                <c:pt idx="814">
                  <c:v>41866.0</c:v>
                </c:pt>
                <c:pt idx="815">
                  <c:v>41873.0</c:v>
                </c:pt>
                <c:pt idx="816">
                  <c:v>41880.0</c:v>
                </c:pt>
                <c:pt idx="817">
                  <c:v>41887.0</c:v>
                </c:pt>
                <c:pt idx="818">
                  <c:v>41894.0</c:v>
                </c:pt>
                <c:pt idx="819">
                  <c:v>41901.0</c:v>
                </c:pt>
                <c:pt idx="820">
                  <c:v>41908.0</c:v>
                </c:pt>
                <c:pt idx="821">
                  <c:v>41915.0</c:v>
                </c:pt>
                <c:pt idx="822">
                  <c:v>41922.0</c:v>
                </c:pt>
                <c:pt idx="823">
                  <c:v>41929.0</c:v>
                </c:pt>
                <c:pt idx="824">
                  <c:v>41936.0</c:v>
                </c:pt>
                <c:pt idx="825">
                  <c:v>41943.0</c:v>
                </c:pt>
                <c:pt idx="826">
                  <c:v>41950.0</c:v>
                </c:pt>
                <c:pt idx="827">
                  <c:v>41957.0</c:v>
                </c:pt>
                <c:pt idx="828">
                  <c:v>41964.0</c:v>
                </c:pt>
                <c:pt idx="829">
                  <c:v>41971.0</c:v>
                </c:pt>
                <c:pt idx="830">
                  <c:v>41978.0</c:v>
                </c:pt>
                <c:pt idx="831">
                  <c:v>41985.0</c:v>
                </c:pt>
                <c:pt idx="832">
                  <c:v>41992.0</c:v>
                </c:pt>
                <c:pt idx="833">
                  <c:v>41999.0</c:v>
                </c:pt>
                <c:pt idx="834">
                  <c:v>42006.0</c:v>
                </c:pt>
                <c:pt idx="835">
                  <c:v>42013.0</c:v>
                </c:pt>
                <c:pt idx="836">
                  <c:v>42020.0</c:v>
                </c:pt>
                <c:pt idx="837">
                  <c:v>42027.0</c:v>
                </c:pt>
                <c:pt idx="838">
                  <c:v>42034.0</c:v>
                </c:pt>
                <c:pt idx="839">
                  <c:v>42041.0</c:v>
                </c:pt>
                <c:pt idx="840">
                  <c:v>42048.0</c:v>
                </c:pt>
                <c:pt idx="841">
                  <c:v>42055.0</c:v>
                </c:pt>
                <c:pt idx="842">
                  <c:v>42062.0</c:v>
                </c:pt>
                <c:pt idx="843">
                  <c:v>42069.0</c:v>
                </c:pt>
                <c:pt idx="844">
                  <c:v>42076.0</c:v>
                </c:pt>
                <c:pt idx="845">
                  <c:v>42083.0</c:v>
                </c:pt>
                <c:pt idx="846">
                  <c:v>42090.0</c:v>
                </c:pt>
                <c:pt idx="847">
                  <c:v>42097.0</c:v>
                </c:pt>
                <c:pt idx="848">
                  <c:v>42104.0</c:v>
                </c:pt>
                <c:pt idx="849">
                  <c:v>42111.0</c:v>
                </c:pt>
                <c:pt idx="850">
                  <c:v>42118.0</c:v>
                </c:pt>
                <c:pt idx="851">
                  <c:v>42125.0</c:v>
                </c:pt>
                <c:pt idx="852">
                  <c:v>42132.0</c:v>
                </c:pt>
                <c:pt idx="853">
                  <c:v>42139.0</c:v>
                </c:pt>
                <c:pt idx="854">
                  <c:v>42146.0</c:v>
                </c:pt>
                <c:pt idx="855">
                  <c:v>42153.0</c:v>
                </c:pt>
                <c:pt idx="856">
                  <c:v>42160.0</c:v>
                </c:pt>
                <c:pt idx="857">
                  <c:v>42167.0</c:v>
                </c:pt>
                <c:pt idx="858">
                  <c:v>42174.0</c:v>
                </c:pt>
                <c:pt idx="859">
                  <c:v>42181.0</c:v>
                </c:pt>
                <c:pt idx="860">
                  <c:v>42188.0</c:v>
                </c:pt>
                <c:pt idx="861">
                  <c:v>42195.0</c:v>
                </c:pt>
                <c:pt idx="862">
                  <c:v>42202.0</c:v>
                </c:pt>
                <c:pt idx="863">
                  <c:v>42209.0</c:v>
                </c:pt>
                <c:pt idx="864">
                  <c:v>42216.0</c:v>
                </c:pt>
                <c:pt idx="865">
                  <c:v>42223.0</c:v>
                </c:pt>
                <c:pt idx="866">
                  <c:v>42230.0</c:v>
                </c:pt>
                <c:pt idx="867">
                  <c:v>42237.0</c:v>
                </c:pt>
                <c:pt idx="868">
                  <c:v>42244.0</c:v>
                </c:pt>
                <c:pt idx="869">
                  <c:v>42251.0</c:v>
                </c:pt>
                <c:pt idx="870">
                  <c:v>42258.0</c:v>
                </c:pt>
                <c:pt idx="871">
                  <c:v>42265.0</c:v>
                </c:pt>
                <c:pt idx="872">
                  <c:v>42272.0</c:v>
                </c:pt>
                <c:pt idx="873">
                  <c:v>42279.0</c:v>
                </c:pt>
                <c:pt idx="874">
                  <c:v>42286.0</c:v>
                </c:pt>
                <c:pt idx="875">
                  <c:v>42293.0</c:v>
                </c:pt>
                <c:pt idx="876">
                  <c:v>42300.0</c:v>
                </c:pt>
                <c:pt idx="877">
                  <c:v>42307.0</c:v>
                </c:pt>
                <c:pt idx="878">
                  <c:v>42314.0</c:v>
                </c:pt>
                <c:pt idx="879">
                  <c:v>42321.0</c:v>
                </c:pt>
                <c:pt idx="880">
                  <c:v>42328.0</c:v>
                </c:pt>
                <c:pt idx="881">
                  <c:v>42335.0</c:v>
                </c:pt>
                <c:pt idx="882">
                  <c:v>42342.0</c:v>
                </c:pt>
                <c:pt idx="883">
                  <c:v>42349.0</c:v>
                </c:pt>
                <c:pt idx="884">
                  <c:v>42356.0</c:v>
                </c:pt>
                <c:pt idx="885">
                  <c:v>42363.0</c:v>
                </c:pt>
                <c:pt idx="886">
                  <c:v>42370.0</c:v>
                </c:pt>
                <c:pt idx="887">
                  <c:v>42377.0</c:v>
                </c:pt>
                <c:pt idx="888">
                  <c:v>42384.0</c:v>
                </c:pt>
                <c:pt idx="889">
                  <c:v>42391.0</c:v>
                </c:pt>
                <c:pt idx="890">
                  <c:v>42398.0</c:v>
                </c:pt>
                <c:pt idx="891">
                  <c:v>42405.0</c:v>
                </c:pt>
                <c:pt idx="892">
                  <c:v>42412.0</c:v>
                </c:pt>
                <c:pt idx="893">
                  <c:v>42419.0</c:v>
                </c:pt>
                <c:pt idx="894">
                  <c:v>42426.0</c:v>
                </c:pt>
                <c:pt idx="895">
                  <c:v>42433.0</c:v>
                </c:pt>
                <c:pt idx="896">
                  <c:v>42440.0</c:v>
                </c:pt>
                <c:pt idx="897">
                  <c:v>42447.0</c:v>
                </c:pt>
                <c:pt idx="898">
                  <c:v>42454.0</c:v>
                </c:pt>
                <c:pt idx="899">
                  <c:v>42461.0</c:v>
                </c:pt>
                <c:pt idx="900">
                  <c:v>42468.0</c:v>
                </c:pt>
                <c:pt idx="901">
                  <c:v>42475.0</c:v>
                </c:pt>
                <c:pt idx="902">
                  <c:v>42482.0</c:v>
                </c:pt>
                <c:pt idx="903">
                  <c:v>42489.0</c:v>
                </c:pt>
                <c:pt idx="904">
                  <c:v>42496.0</c:v>
                </c:pt>
                <c:pt idx="905">
                  <c:v>42503.0</c:v>
                </c:pt>
                <c:pt idx="906">
                  <c:v>42510.0</c:v>
                </c:pt>
                <c:pt idx="907">
                  <c:v>42517.0</c:v>
                </c:pt>
                <c:pt idx="908">
                  <c:v>42524.0</c:v>
                </c:pt>
                <c:pt idx="909">
                  <c:v>42531.0</c:v>
                </c:pt>
                <c:pt idx="910">
                  <c:v>42538.0</c:v>
                </c:pt>
                <c:pt idx="911">
                  <c:v>42545.0</c:v>
                </c:pt>
                <c:pt idx="912">
                  <c:v>42552.0</c:v>
                </c:pt>
                <c:pt idx="913">
                  <c:v>42559.0</c:v>
                </c:pt>
                <c:pt idx="914">
                  <c:v>42566.0</c:v>
                </c:pt>
                <c:pt idx="915">
                  <c:v>42573.0</c:v>
                </c:pt>
                <c:pt idx="916">
                  <c:v>42580.0</c:v>
                </c:pt>
                <c:pt idx="917">
                  <c:v>42587.0</c:v>
                </c:pt>
                <c:pt idx="918">
                  <c:v>42594.0</c:v>
                </c:pt>
                <c:pt idx="919">
                  <c:v>42601.0</c:v>
                </c:pt>
                <c:pt idx="920">
                  <c:v>42608.0</c:v>
                </c:pt>
                <c:pt idx="921">
                  <c:v>42615.0</c:v>
                </c:pt>
                <c:pt idx="922">
                  <c:v>42622.0</c:v>
                </c:pt>
                <c:pt idx="923">
                  <c:v>42629.0</c:v>
                </c:pt>
                <c:pt idx="924">
                  <c:v>42636.0</c:v>
                </c:pt>
                <c:pt idx="925">
                  <c:v>42643.0</c:v>
                </c:pt>
                <c:pt idx="926">
                  <c:v>42650.0</c:v>
                </c:pt>
                <c:pt idx="927">
                  <c:v>42657.0</c:v>
                </c:pt>
                <c:pt idx="928">
                  <c:v>42664.0</c:v>
                </c:pt>
                <c:pt idx="929">
                  <c:v>42671.0</c:v>
                </c:pt>
                <c:pt idx="930">
                  <c:v>42678.0</c:v>
                </c:pt>
                <c:pt idx="931">
                  <c:v>42685.0</c:v>
                </c:pt>
                <c:pt idx="932">
                  <c:v>42692.0</c:v>
                </c:pt>
                <c:pt idx="933">
                  <c:v>42699.0</c:v>
                </c:pt>
                <c:pt idx="934">
                  <c:v>42706.0</c:v>
                </c:pt>
                <c:pt idx="935">
                  <c:v>42713.0</c:v>
                </c:pt>
                <c:pt idx="936">
                  <c:v>42720.0</c:v>
                </c:pt>
                <c:pt idx="937">
                  <c:v>42727.0</c:v>
                </c:pt>
                <c:pt idx="938">
                  <c:v>42734.0</c:v>
                </c:pt>
              </c:numCache>
            </c:numRef>
          </c:cat>
          <c:val>
            <c:numRef>
              <c:f>'DATA&amp;CALC'!$F$2:$F$941</c:f>
              <c:numCache>
                <c:formatCode>0.0000</c:formatCode>
                <c:ptCount val="940"/>
                <c:pt idx="0">
                  <c:v>4.473</c:v>
                </c:pt>
                <c:pt idx="1">
                  <c:v>4.431</c:v>
                </c:pt>
                <c:pt idx="2">
                  <c:v>4.338</c:v>
                </c:pt>
                <c:pt idx="3">
                  <c:v>4.452</c:v>
                </c:pt>
                <c:pt idx="4">
                  <c:v>4.494</c:v>
                </c:pt>
                <c:pt idx="5">
                  <c:v>4.524</c:v>
                </c:pt>
                <c:pt idx="6">
                  <c:v>4.556</c:v>
                </c:pt>
                <c:pt idx="7">
                  <c:v>4.67</c:v>
                </c:pt>
                <c:pt idx="8">
                  <c:v>4.597</c:v>
                </c:pt>
                <c:pt idx="9">
                  <c:v>4.587</c:v>
                </c:pt>
                <c:pt idx="10">
                  <c:v>4.494</c:v>
                </c:pt>
                <c:pt idx="11">
                  <c:v>4.494</c:v>
                </c:pt>
                <c:pt idx="12">
                  <c:v>4.39</c:v>
                </c:pt>
                <c:pt idx="13">
                  <c:v>4.349</c:v>
                </c:pt>
                <c:pt idx="14">
                  <c:v>4.307</c:v>
                </c:pt>
                <c:pt idx="15">
                  <c:v>4.411</c:v>
                </c:pt>
                <c:pt idx="16">
                  <c:v>4.535</c:v>
                </c:pt>
                <c:pt idx="17">
                  <c:v>4.597</c:v>
                </c:pt>
                <c:pt idx="18">
                  <c:v>4.649</c:v>
                </c:pt>
                <c:pt idx="19">
                  <c:v>4.577</c:v>
                </c:pt>
                <c:pt idx="20">
                  <c:v>4.638</c:v>
                </c:pt>
                <c:pt idx="21">
                  <c:v>4.537</c:v>
                </c:pt>
                <c:pt idx="22">
                  <c:v>4.735</c:v>
                </c:pt>
                <c:pt idx="23">
                  <c:v>4.649</c:v>
                </c:pt>
                <c:pt idx="24">
                  <c:v>4.787</c:v>
                </c:pt>
                <c:pt idx="25">
                  <c:v>4.672</c:v>
                </c:pt>
                <c:pt idx="26">
                  <c:v>4.683</c:v>
                </c:pt>
                <c:pt idx="27">
                  <c:v>4.659</c:v>
                </c:pt>
                <c:pt idx="28">
                  <c:v>4.662</c:v>
                </c:pt>
                <c:pt idx="29">
                  <c:v>4.745</c:v>
                </c:pt>
                <c:pt idx="30">
                  <c:v>4.797</c:v>
                </c:pt>
                <c:pt idx="31">
                  <c:v>4.712</c:v>
                </c:pt>
                <c:pt idx="32">
                  <c:v>4.828</c:v>
                </c:pt>
                <c:pt idx="33">
                  <c:v>4.985</c:v>
                </c:pt>
                <c:pt idx="34">
                  <c:v>4.911</c:v>
                </c:pt>
                <c:pt idx="35">
                  <c:v>4.732</c:v>
                </c:pt>
                <c:pt idx="36">
                  <c:v>4.651</c:v>
                </c:pt>
                <c:pt idx="37">
                  <c:v>4.776</c:v>
                </c:pt>
                <c:pt idx="38">
                  <c:v>4.859</c:v>
                </c:pt>
                <c:pt idx="39">
                  <c:v>4.794</c:v>
                </c:pt>
                <c:pt idx="40">
                  <c:v>5.047</c:v>
                </c:pt>
                <c:pt idx="41">
                  <c:v>5.047</c:v>
                </c:pt>
                <c:pt idx="42">
                  <c:v>5.088</c:v>
                </c:pt>
                <c:pt idx="43">
                  <c:v>5.116</c:v>
                </c:pt>
                <c:pt idx="44">
                  <c:v>5.223</c:v>
                </c:pt>
                <c:pt idx="45">
                  <c:v>5.224</c:v>
                </c:pt>
                <c:pt idx="46">
                  <c:v>5.286</c:v>
                </c:pt>
                <c:pt idx="47">
                  <c:v>5.245</c:v>
                </c:pt>
                <c:pt idx="48">
                  <c:v>5.276</c:v>
                </c:pt>
                <c:pt idx="49">
                  <c:v>5.443</c:v>
                </c:pt>
                <c:pt idx="50">
                  <c:v>5.452</c:v>
                </c:pt>
                <c:pt idx="51">
                  <c:v>5.328</c:v>
                </c:pt>
                <c:pt idx="52">
                  <c:v>5.38</c:v>
                </c:pt>
                <c:pt idx="53">
                  <c:v>5.4</c:v>
                </c:pt>
                <c:pt idx="54">
                  <c:v>5.464</c:v>
                </c:pt>
                <c:pt idx="55">
                  <c:v>5.62</c:v>
                </c:pt>
                <c:pt idx="56">
                  <c:v>5.662</c:v>
                </c:pt>
                <c:pt idx="57">
                  <c:v>5.631</c:v>
                </c:pt>
                <c:pt idx="58">
                  <c:v>5.745</c:v>
                </c:pt>
                <c:pt idx="59">
                  <c:v>5.766</c:v>
                </c:pt>
                <c:pt idx="60">
                  <c:v>5.819</c:v>
                </c:pt>
                <c:pt idx="61">
                  <c:v>5.892</c:v>
                </c:pt>
                <c:pt idx="62">
                  <c:v>5.871</c:v>
                </c:pt>
                <c:pt idx="63">
                  <c:v>5.902</c:v>
                </c:pt>
                <c:pt idx="64">
                  <c:v>5.871</c:v>
                </c:pt>
                <c:pt idx="65">
                  <c:v>5.892</c:v>
                </c:pt>
                <c:pt idx="66">
                  <c:v>5.777</c:v>
                </c:pt>
                <c:pt idx="67">
                  <c:v>5.797</c:v>
                </c:pt>
                <c:pt idx="68">
                  <c:v>5.829</c:v>
                </c:pt>
                <c:pt idx="69">
                  <c:v>5.965</c:v>
                </c:pt>
                <c:pt idx="70">
                  <c:v>6.132</c:v>
                </c:pt>
                <c:pt idx="71">
                  <c:v>5.871</c:v>
                </c:pt>
                <c:pt idx="72">
                  <c:v>5.828</c:v>
                </c:pt>
                <c:pt idx="73">
                  <c:v>5.865</c:v>
                </c:pt>
                <c:pt idx="74">
                  <c:v>5.907</c:v>
                </c:pt>
                <c:pt idx="75">
                  <c:v>5.829</c:v>
                </c:pt>
                <c:pt idx="76">
                  <c:v>5.844</c:v>
                </c:pt>
                <c:pt idx="77">
                  <c:v>5.855</c:v>
                </c:pt>
                <c:pt idx="78">
                  <c:v>6.032</c:v>
                </c:pt>
                <c:pt idx="79">
                  <c:v>6.174</c:v>
                </c:pt>
                <c:pt idx="80">
                  <c:v>6.116</c:v>
                </c:pt>
                <c:pt idx="81">
                  <c:v>6.189</c:v>
                </c:pt>
                <c:pt idx="82">
                  <c:v>6.22</c:v>
                </c:pt>
                <c:pt idx="83">
                  <c:v>6.3</c:v>
                </c:pt>
                <c:pt idx="84">
                  <c:v>6.262</c:v>
                </c:pt>
                <c:pt idx="85">
                  <c:v>6.294</c:v>
                </c:pt>
                <c:pt idx="86">
                  <c:v>6.261</c:v>
                </c:pt>
                <c:pt idx="87">
                  <c:v>6.153</c:v>
                </c:pt>
                <c:pt idx="88">
                  <c:v>6.137</c:v>
                </c:pt>
                <c:pt idx="89">
                  <c:v>6.157</c:v>
                </c:pt>
                <c:pt idx="90">
                  <c:v>6.21</c:v>
                </c:pt>
                <c:pt idx="91">
                  <c:v>6.247</c:v>
                </c:pt>
                <c:pt idx="92">
                  <c:v>6.189</c:v>
                </c:pt>
                <c:pt idx="93">
                  <c:v>6.304</c:v>
                </c:pt>
                <c:pt idx="94">
                  <c:v>6.335</c:v>
                </c:pt>
                <c:pt idx="95">
                  <c:v>6.394</c:v>
                </c:pt>
                <c:pt idx="96">
                  <c:v>6.366</c:v>
                </c:pt>
                <c:pt idx="97">
                  <c:v>6.345</c:v>
                </c:pt>
                <c:pt idx="98">
                  <c:v>6.365</c:v>
                </c:pt>
                <c:pt idx="99">
                  <c:v>6.217</c:v>
                </c:pt>
                <c:pt idx="100">
                  <c:v>6.058</c:v>
                </c:pt>
                <c:pt idx="101">
                  <c:v>6.037</c:v>
                </c:pt>
                <c:pt idx="102">
                  <c:v>5.261</c:v>
                </c:pt>
                <c:pt idx="103">
                  <c:v>5.895</c:v>
                </c:pt>
                <c:pt idx="104">
                  <c:v>5.116</c:v>
                </c:pt>
                <c:pt idx="105">
                  <c:v>5.323</c:v>
                </c:pt>
                <c:pt idx="106">
                  <c:v>5.241</c:v>
                </c:pt>
                <c:pt idx="107">
                  <c:v>5.168</c:v>
                </c:pt>
                <c:pt idx="108">
                  <c:v>5.085</c:v>
                </c:pt>
                <c:pt idx="109">
                  <c:v>5.054</c:v>
                </c:pt>
                <c:pt idx="110">
                  <c:v>4.98</c:v>
                </c:pt>
                <c:pt idx="111">
                  <c:v>4.887</c:v>
                </c:pt>
                <c:pt idx="112">
                  <c:v>4.836</c:v>
                </c:pt>
                <c:pt idx="113">
                  <c:v>4.711</c:v>
                </c:pt>
                <c:pt idx="114">
                  <c:v>4.525</c:v>
                </c:pt>
                <c:pt idx="115">
                  <c:v>4.338</c:v>
                </c:pt>
                <c:pt idx="116">
                  <c:v>4.286</c:v>
                </c:pt>
                <c:pt idx="117">
                  <c:v>3.925</c:v>
                </c:pt>
                <c:pt idx="118">
                  <c:v>3.997</c:v>
                </c:pt>
                <c:pt idx="119">
                  <c:v>3.759</c:v>
                </c:pt>
                <c:pt idx="120">
                  <c:v>3.852</c:v>
                </c:pt>
                <c:pt idx="121">
                  <c:v>3.728</c:v>
                </c:pt>
                <c:pt idx="122">
                  <c:v>3.739</c:v>
                </c:pt>
                <c:pt idx="123">
                  <c:v>3.594</c:v>
                </c:pt>
                <c:pt idx="124">
                  <c:v>3.656</c:v>
                </c:pt>
                <c:pt idx="125">
                  <c:v>3.656</c:v>
                </c:pt>
                <c:pt idx="126">
                  <c:v>3.636</c:v>
                </c:pt>
                <c:pt idx="127">
                  <c:v>3.502</c:v>
                </c:pt>
                <c:pt idx="128">
                  <c:v>3.44</c:v>
                </c:pt>
                <c:pt idx="129">
                  <c:v>3.656</c:v>
                </c:pt>
                <c:pt idx="130">
                  <c:v>3.636</c:v>
                </c:pt>
                <c:pt idx="131">
                  <c:v>3.615</c:v>
                </c:pt>
                <c:pt idx="132">
                  <c:v>3.512</c:v>
                </c:pt>
                <c:pt idx="133">
                  <c:v>3.532</c:v>
                </c:pt>
                <c:pt idx="134">
                  <c:v>3.522</c:v>
                </c:pt>
                <c:pt idx="135">
                  <c:v>3.419</c:v>
                </c:pt>
                <c:pt idx="136">
                  <c:v>3.368</c:v>
                </c:pt>
                <c:pt idx="137">
                  <c:v>3.45</c:v>
                </c:pt>
                <c:pt idx="138">
                  <c:v>3.367</c:v>
                </c:pt>
                <c:pt idx="139">
                  <c:v>3.254</c:v>
                </c:pt>
                <c:pt idx="140">
                  <c:v>2.73</c:v>
                </c:pt>
                <c:pt idx="141">
                  <c:v>2.248</c:v>
                </c:pt>
                <c:pt idx="142">
                  <c:v>2.371</c:v>
                </c:pt>
                <c:pt idx="143">
                  <c:v>2.176</c:v>
                </c:pt>
                <c:pt idx="144">
                  <c:v>2.248</c:v>
                </c:pt>
                <c:pt idx="145">
                  <c:v>2.196</c:v>
                </c:pt>
                <c:pt idx="146">
                  <c:v>2.145</c:v>
                </c:pt>
                <c:pt idx="147">
                  <c:v>2.053</c:v>
                </c:pt>
                <c:pt idx="148">
                  <c:v>1.838</c:v>
                </c:pt>
                <c:pt idx="149">
                  <c:v>1.951</c:v>
                </c:pt>
                <c:pt idx="150">
                  <c:v>1.961</c:v>
                </c:pt>
                <c:pt idx="151">
                  <c:v>1.726</c:v>
                </c:pt>
                <c:pt idx="152">
                  <c:v>1.695</c:v>
                </c:pt>
                <c:pt idx="153">
                  <c:v>1.715</c:v>
                </c:pt>
                <c:pt idx="154">
                  <c:v>1.695</c:v>
                </c:pt>
                <c:pt idx="155">
                  <c:v>1.715</c:v>
                </c:pt>
                <c:pt idx="156">
                  <c:v>1.715</c:v>
                </c:pt>
                <c:pt idx="157">
                  <c:v>1.552</c:v>
                </c:pt>
                <c:pt idx="158">
                  <c:v>1.613</c:v>
                </c:pt>
                <c:pt idx="159">
                  <c:v>1.705</c:v>
                </c:pt>
                <c:pt idx="160">
                  <c:v>1.756</c:v>
                </c:pt>
                <c:pt idx="161">
                  <c:v>1.705</c:v>
                </c:pt>
                <c:pt idx="162">
                  <c:v>1.736</c:v>
                </c:pt>
                <c:pt idx="163">
                  <c:v>1.767</c:v>
                </c:pt>
                <c:pt idx="164">
                  <c:v>1.777</c:v>
                </c:pt>
                <c:pt idx="165">
                  <c:v>1.797</c:v>
                </c:pt>
                <c:pt idx="166">
                  <c:v>1.848</c:v>
                </c:pt>
                <c:pt idx="167">
                  <c:v>1.838</c:v>
                </c:pt>
                <c:pt idx="168">
                  <c:v>1.777</c:v>
                </c:pt>
                <c:pt idx="169">
                  <c:v>1.756</c:v>
                </c:pt>
                <c:pt idx="170">
                  <c:v>1.705</c:v>
                </c:pt>
                <c:pt idx="171">
                  <c:v>1.7205</c:v>
                </c:pt>
                <c:pt idx="172">
                  <c:v>1.7307</c:v>
                </c:pt>
                <c:pt idx="173">
                  <c:v>1.7512</c:v>
                </c:pt>
                <c:pt idx="174">
                  <c:v>1.7512</c:v>
                </c:pt>
                <c:pt idx="175">
                  <c:v>1.7512</c:v>
                </c:pt>
                <c:pt idx="176">
                  <c:v>1.7306</c:v>
                </c:pt>
                <c:pt idx="177">
                  <c:v>1.7205</c:v>
                </c:pt>
                <c:pt idx="178">
                  <c:v>1.7307</c:v>
                </c:pt>
                <c:pt idx="179">
                  <c:v>1.7001</c:v>
                </c:pt>
                <c:pt idx="180">
                  <c:v>1.7103</c:v>
                </c:pt>
                <c:pt idx="181">
                  <c:v>1.6796</c:v>
                </c:pt>
                <c:pt idx="182">
                  <c:v>1.7102</c:v>
                </c:pt>
                <c:pt idx="183">
                  <c:v>1.7001</c:v>
                </c:pt>
                <c:pt idx="184">
                  <c:v>1.7001</c:v>
                </c:pt>
                <c:pt idx="185">
                  <c:v>1.6796</c:v>
                </c:pt>
                <c:pt idx="186">
                  <c:v>1.6183</c:v>
                </c:pt>
                <c:pt idx="187">
                  <c:v>1.6081</c:v>
                </c:pt>
                <c:pt idx="188">
                  <c:v>1.6081</c:v>
                </c:pt>
                <c:pt idx="189">
                  <c:v>1.6387</c:v>
                </c:pt>
                <c:pt idx="190">
                  <c:v>1.6694</c:v>
                </c:pt>
                <c:pt idx="191">
                  <c:v>1.649</c:v>
                </c:pt>
                <c:pt idx="192">
                  <c:v>1.6694</c:v>
                </c:pt>
                <c:pt idx="193">
                  <c:v>1.6387</c:v>
                </c:pt>
                <c:pt idx="194">
                  <c:v>1.6081</c:v>
                </c:pt>
                <c:pt idx="195">
                  <c:v>1.5979</c:v>
                </c:pt>
                <c:pt idx="196">
                  <c:v>1.5672</c:v>
                </c:pt>
                <c:pt idx="197">
                  <c:v>1.6592</c:v>
                </c:pt>
                <c:pt idx="198">
                  <c:v>1.6285</c:v>
                </c:pt>
                <c:pt idx="199">
                  <c:v>1.4141</c:v>
                </c:pt>
                <c:pt idx="200">
                  <c:v>1.21</c:v>
                </c:pt>
                <c:pt idx="201">
                  <c:v>1.21</c:v>
                </c:pt>
                <c:pt idx="202">
                  <c:v>1.21</c:v>
                </c:pt>
                <c:pt idx="203">
                  <c:v>1.21</c:v>
                </c:pt>
                <c:pt idx="204">
                  <c:v>1.1998</c:v>
                </c:pt>
                <c:pt idx="205">
                  <c:v>1.1998</c:v>
                </c:pt>
                <c:pt idx="206">
                  <c:v>1.1896</c:v>
                </c:pt>
                <c:pt idx="207">
                  <c:v>1.1488</c:v>
                </c:pt>
                <c:pt idx="208">
                  <c:v>1.21</c:v>
                </c:pt>
                <c:pt idx="209">
                  <c:v>1.1896</c:v>
                </c:pt>
                <c:pt idx="210">
                  <c:v>1.1692</c:v>
                </c:pt>
                <c:pt idx="211">
                  <c:v>1.1386</c:v>
                </c:pt>
                <c:pt idx="212">
                  <c:v>1.1692</c:v>
                </c:pt>
                <c:pt idx="213">
                  <c:v>1.159</c:v>
                </c:pt>
                <c:pt idx="214">
                  <c:v>1.1692</c:v>
                </c:pt>
                <c:pt idx="215">
                  <c:v>1.1794</c:v>
                </c:pt>
                <c:pt idx="216">
                  <c:v>1.1896</c:v>
                </c:pt>
                <c:pt idx="217">
                  <c:v>1.1081</c:v>
                </c:pt>
                <c:pt idx="218">
                  <c:v>1.1183</c:v>
                </c:pt>
                <c:pt idx="219">
                  <c:v>1.1692</c:v>
                </c:pt>
                <c:pt idx="220">
                  <c:v>1.1183</c:v>
                </c:pt>
                <c:pt idx="221">
                  <c:v>1.0979</c:v>
                </c:pt>
                <c:pt idx="222">
                  <c:v>1.159</c:v>
                </c:pt>
                <c:pt idx="223">
                  <c:v>1.1608</c:v>
                </c:pt>
                <c:pt idx="224">
                  <c:v>1.1284</c:v>
                </c:pt>
                <c:pt idx="225">
                  <c:v>1.1183</c:v>
                </c:pt>
                <c:pt idx="226">
                  <c:v>1.0979</c:v>
                </c:pt>
                <c:pt idx="227">
                  <c:v>1.0265</c:v>
                </c:pt>
                <c:pt idx="228">
                  <c:v>1.0673</c:v>
                </c:pt>
                <c:pt idx="229">
                  <c:v>1.0979</c:v>
                </c:pt>
                <c:pt idx="230">
                  <c:v>1.0396</c:v>
                </c:pt>
                <c:pt idx="231">
                  <c:v>0.8455</c:v>
                </c:pt>
                <c:pt idx="232">
                  <c:v>0.8149</c:v>
                </c:pt>
                <c:pt idx="233">
                  <c:v>0.8557</c:v>
                </c:pt>
                <c:pt idx="234">
                  <c:v>0.8515</c:v>
                </c:pt>
                <c:pt idx="235">
                  <c:v>0.8762</c:v>
                </c:pt>
                <c:pt idx="236">
                  <c:v>0.8864</c:v>
                </c:pt>
                <c:pt idx="237">
                  <c:v>0.917</c:v>
                </c:pt>
                <c:pt idx="238">
                  <c:v>0.9272</c:v>
                </c:pt>
                <c:pt idx="239">
                  <c:v>0.9578</c:v>
                </c:pt>
                <c:pt idx="240">
                  <c:v>0.9476</c:v>
                </c:pt>
                <c:pt idx="241">
                  <c:v>0.9681</c:v>
                </c:pt>
                <c:pt idx="242">
                  <c:v>0.9681</c:v>
                </c:pt>
                <c:pt idx="243">
                  <c:v>0.9374</c:v>
                </c:pt>
                <c:pt idx="244">
                  <c:v>0.9476</c:v>
                </c:pt>
                <c:pt idx="245">
                  <c:v>0.9374</c:v>
                </c:pt>
                <c:pt idx="246">
                  <c:v>0.9374</c:v>
                </c:pt>
                <c:pt idx="247">
                  <c:v>0.9272</c:v>
                </c:pt>
                <c:pt idx="248">
                  <c:v>0.8966</c:v>
                </c:pt>
                <c:pt idx="249">
                  <c:v>0.917</c:v>
                </c:pt>
                <c:pt idx="250">
                  <c:v>0.9374</c:v>
                </c:pt>
                <c:pt idx="251">
                  <c:v>0.9476</c:v>
                </c:pt>
                <c:pt idx="252">
                  <c:v>0.9476</c:v>
                </c:pt>
                <c:pt idx="253">
                  <c:v>0.9476</c:v>
                </c:pt>
                <c:pt idx="254">
                  <c:v>0.9272</c:v>
                </c:pt>
                <c:pt idx="255">
                  <c:v>0.9272</c:v>
                </c:pt>
                <c:pt idx="256">
                  <c:v>0.9068</c:v>
                </c:pt>
                <c:pt idx="257">
                  <c:v>0.8864</c:v>
                </c:pt>
                <c:pt idx="258">
                  <c:v>0.8659</c:v>
                </c:pt>
                <c:pt idx="259">
                  <c:v>0.8557</c:v>
                </c:pt>
                <c:pt idx="260">
                  <c:v>0.8966</c:v>
                </c:pt>
                <c:pt idx="261">
                  <c:v>0.8557</c:v>
                </c:pt>
                <c:pt idx="262">
                  <c:v>0.8761</c:v>
                </c:pt>
                <c:pt idx="263">
                  <c:v>0.8762</c:v>
                </c:pt>
                <c:pt idx="264">
                  <c:v>0.9068</c:v>
                </c:pt>
                <c:pt idx="265">
                  <c:v>0.917</c:v>
                </c:pt>
                <c:pt idx="266">
                  <c:v>0.9068</c:v>
                </c:pt>
                <c:pt idx="267">
                  <c:v>0.9272</c:v>
                </c:pt>
                <c:pt idx="268">
                  <c:v>0.9374</c:v>
                </c:pt>
                <c:pt idx="269">
                  <c:v>0.9476</c:v>
                </c:pt>
                <c:pt idx="270">
                  <c:v>0.9476</c:v>
                </c:pt>
                <c:pt idx="271">
                  <c:v>0.9272</c:v>
                </c:pt>
                <c:pt idx="272">
                  <c:v>0.9374</c:v>
                </c:pt>
                <c:pt idx="273">
                  <c:v>0.9374</c:v>
                </c:pt>
                <c:pt idx="274">
                  <c:v>0.9272</c:v>
                </c:pt>
                <c:pt idx="275">
                  <c:v>0.9272</c:v>
                </c:pt>
                <c:pt idx="276">
                  <c:v>0.9681</c:v>
                </c:pt>
                <c:pt idx="277">
                  <c:v>0.9578</c:v>
                </c:pt>
                <c:pt idx="278">
                  <c:v>1.0498</c:v>
                </c:pt>
                <c:pt idx="279">
                  <c:v>0.9783</c:v>
                </c:pt>
                <c:pt idx="280">
                  <c:v>1.0191</c:v>
                </c:pt>
                <c:pt idx="281">
                  <c:v>1.06</c:v>
                </c:pt>
                <c:pt idx="282">
                  <c:v>1.1896</c:v>
                </c:pt>
                <c:pt idx="283">
                  <c:v>1.2814</c:v>
                </c:pt>
                <c:pt idx="284">
                  <c:v>1.261</c:v>
                </c:pt>
                <c:pt idx="285">
                  <c:v>1.2916</c:v>
                </c:pt>
                <c:pt idx="286">
                  <c:v>1.2814</c:v>
                </c:pt>
                <c:pt idx="287">
                  <c:v>1.261</c:v>
                </c:pt>
                <c:pt idx="288">
                  <c:v>1.3324</c:v>
                </c:pt>
                <c:pt idx="289">
                  <c:v>1.3528</c:v>
                </c:pt>
                <c:pt idx="290">
                  <c:v>1.4345</c:v>
                </c:pt>
                <c:pt idx="291">
                  <c:v>1.4243</c:v>
                </c:pt>
                <c:pt idx="292">
                  <c:v>1.4243</c:v>
                </c:pt>
                <c:pt idx="293">
                  <c:v>1.4753</c:v>
                </c:pt>
                <c:pt idx="294">
                  <c:v>1.5469</c:v>
                </c:pt>
                <c:pt idx="295">
                  <c:v>1.6387</c:v>
                </c:pt>
                <c:pt idx="296">
                  <c:v>1.649</c:v>
                </c:pt>
                <c:pt idx="297">
                  <c:v>1.6901</c:v>
                </c:pt>
                <c:pt idx="298">
                  <c:v>1.7205</c:v>
                </c:pt>
                <c:pt idx="299">
                  <c:v>1.6796</c:v>
                </c:pt>
                <c:pt idx="300">
                  <c:v>1.6795</c:v>
                </c:pt>
                <c:pt idx="301">
                  <c:v>1.7409</c:v>
                </c:pt>
                <c:pt idx="302">
                  <c:v>1.833</c:v>
                </c:pt>
                <c:pt idx="303">
                  <c:v>1.8943</c:v>
                </c:pt>
                <c:pt idx="304">
                  <c:v>2.0172</c:v>
                </c:pt>
                <c:pt idx="305">
                  <c:v>2.058</c:v>
                </c:pt>
                <c:pt idx="306">
                  <c:v>2.1298</c:v>
                </c:pt>
                <c:pt idx="307">
                  <c:v>2.1911</c:v>
                </c:pt>
                <c:pt idx="308">
                  <c:v>2.2015</c:v>
                </c:pt>
                <c:pt idx="309">
                  <c:v>2.2425</c:v>
                </c:pt>
                <c:pt idx="310">
                  <c:v>2.1912</c:v>
                </c:pt>
                <c:pt idx="311">
                  <c:v>2.1809</c:v>
                </c:pt>
                <c:pt idx="312">
                  <c:v>2.2117</c:v>
                </c:pt>
                <c:pt idx="313">
                  <c:v>2.3142</c:v>
                </c:pt>
                <c:pt idx="314">
                  <c:v>2.3551</c:v>
                </c:pt>
                <c:pt idx="315">
                  <c:v>2.345</c:v>
                </c:pt>
                <c:pt idx="316">
                  <c:v>2.4475</c:v>
                </c:pt>
                <c:pt idx="317">
                  <c:v>2.4783</c:v>
                </c:pt>
                <c:pt idx="318">
                  <c:v>2.5399</c:v>
                </c:pt>
                <c:pt idx="319">
                  <c:v>2.591</c:v>
                </c:pt>
                <c:pt idx="320">
                  <c:v>2.7247</c:v>
                </c:pt>
                <c:pt idx="321">
                  <c:v>2.7452</c:v>
                </c:pt>
                <c:pt idx="322">
                  <c:v>2.7555</c:v>
                </c:pt>
                <c:pt idx="323">
                  <c:v>2.7966</c:v>
                </c:pt>
                <c:pt idx="324">
                  <c:v>2.8272</c:v>
                </c:pt>
                <c:pt idx="325">
                  <c:v>2.776</c:v>
                </c:pt>
                <c:pt idx="326">
                  <c:v>2.7658</c:v>
                </c:pt>
                <c:pt idx="327">
                  <c:v>2.776</c:v>
                </c:pt>
                <c:pt idx="328">
                  <c:v>2.9096</c:v>
                </c:pt>
                <c:pt idx="329">
                  <c:v>2.8891</c:v>
                </c:pt>
                <c:pt idx="330">
                  <c:v>2.8582</c:v>
                </c:pt>
                <c:pt idx="331">
                  <c:v>2.8068</c:v>
                </c:pt>
                <c:pt idx="332">
                  <c:v>2.8788</c:v>
                </c:pt>
                <c:pt idx="333">
                  <c:v>2.9402</c:v>
                </c:pt>
                <c:pt idx="334">
                  <c:v>2.9919</c:v>
                </c:pt>
                <c:pt idx="335">
                  <c:v>2.9919</c:v>
                </c:pt>
                <c:pt idx="336">
                  <c:v>2.9713</c:v>
                </c:pt>
                <c:pt idx="337">
                  <c:v>3.0845</c:v>
                </c:pt>
                <c:pt idx="338">
                  <c:v>3.1562</c:v>
                </c:pt>
                <c:pt idx="339">
                  <c:v>3.1668</c:v>
                </c:pt>
                <c:pt idx="340">
                  <c:v>3.2388</c:v>
                </c:pt>
                <c:pt idx="341">
                  <c:v>3.3624</c:v>
                </c:pt>
                <c:pt idx="342">
                  <c:v>3.3933</c:v>
                </c:pt>
                <c:pt idx="343">
                  <c:v>3.5067</c:v>
                </c:pt>
                <c:pt idx="344">
                  <c:v>3.5067</c:v>
                </c:pt>
                <c:pt idx="345">
                  <c:v>3.5067</c:v>
                </c:pt>
                <c:pt idx="346">
                  <c:v>3.538</c:v>
                </c:pt>
                <c:pt idx="347">
                  <c:v>3.4445</c:v>
                </c:pt>
                <c:pt idx="348">
                  <c:v>3.4655</c:v>
                </c:pt>
                <c:pt idx="349">
                  <c:v>3.4758</c:v>
                </c:pt>
                <c:pt idx="350">
                  <c:v>3.4655</c:v>
                </c:pt>
                <c:pt idx="351">
                  <c:v>3.5376</c:v>
                </c:pt>
                <c:pt idx="352">
                  <c:v>3.5992</c:v>
                </c:pt>
                <c:pt idx="353">
                  <c:v>3.7852</c:v>
                </c:pt>
                <c:pt idx="354">
                  <c:v>3.8472</c:v>
                </c:pt>
                <c:pt idx="355">
                  <c:v>3.9091</c:v>
                </c:pt>
                <c:pt idx="356">
                  <c:v>3.9505</c:v>
                </c:pt>
                <c:pt idx="357">
                  <c:v>3.9604</c:v>
                </c:pt>
                <c:pt idx="358">
                  <c:v>4.0021</c:v>
                </c:pt>
                <c:pt idx="359">
                  <c:v>3.9397</c:v>
                </c:pt>
                <c:pt idx="360">
                  <c:v>3.9815</c:v>
                </c:pt>
                <c:pt idx="361">
                  <c:v>3.9298</c:v>
                </c:pt>
                <c:pt idx="362">
                  <c:v>3.9195</c:v>
                </c:pt>
                <c:pt idx="363">
                  <c:v>3.981</c:v>
                </c:pt>
                <c:pt idx="364">
                  <c:v>4.074</c:v>
                </c:pt>
                <c:pt idx="365">
                  <c:v>4.1985</c:v>
                </c:pt>
                <c:pt idx="366">
                  <c:v>4.3222</c:v>
                </c:pt>
                <c:pt idx="367">
                  <c:v>4.3537</c:v>
                </c:pt>
                <c:pt idx="368">
                  <c:v>4.4366</c:v>
                </c:pt>
                <c:pt idx="369">
                  <c:v>4.4676</c:v>
                </c:pt>
                <c:pt idx="370">
                  <c:v>4.5298</c:v>
                </c:pt>
                <c:pt idx="371">
                  <c:v>4.5292</c:v>
                </c:pt>
                <c:pt idx="372">
                  <c:v>4.5816</c:v>
                </c:pt>
                <c:pt idx="373">
                  <c:v>4.6023</c:v>
                </c:pt>
                <c:pt idx="374">
                  <c:v>4.6023</c:v>
                </c:pt>
                <c:pt idx="375">
                  <c:v>4.6127</c:v>
                </c:pt>
                <c:pt idx="376">
                  <c:v>4.6334</c:v>
                </c:pt>
                <c:pt idx="377">
                  <c:v>4.6023</c:v>
                </c:pt>
                <c:pt idx="378">
                  <c:v>4.6748</c:v>
                </c:pt>
                <c:pt idx="379">
                  <c:v>4.6846</c:v>
                </c:pt>
                <c:pt idx="380">
                  <c:v>4.7371</c:v>
                </c:pt>
                <c:pt idx="381">
                  <c:v>4.7578</c:v>
                </c:pt>
                <c:pt idx="382">
                  <c:v>4.8097</c:v>
                </c:pt>
                <c:pt idx="383">
                  <c:v>4.8097</c:v>
                </c:pt>
                <c:pt idx="384">
                  <c:v>4.8097</c:v>
                </c:pt>
                <c:pt idx="385">
                  <c:v>4.8298</c:v>
                </c:pt>
                <c:pt idx="386">
                  <c:v>4.7993</c:v>
                </c:pt>
                <c:pt idx="387">
                  <c:v>4.8719</c:v>
                </c:pt>
                <c:pt idx="388">
                  <c:v>4.8615</c:v>
                </c:pt>
                <c:pt idx="389">
                  <c:v>4.9549</c:v>
                </c:pt>
                <c:pt idx="390">
                  <c:v>4.9757</c:v>
                </c:pt>
                <c:pt idx="391">
                  <c:v>4.9964</c:v>
                </c:pt>
                <c:pt idx="392">
                  <c:v>5.0484</c:v>
                </c:pt>
                <c:pt idx="393">
                  <c:v>5.0691</c:v>
                </c:pt>
                <c:pt idx="394">
                  <c:v>5.0484</c:v>
                </c:pt>
                <c:pt idx="395">
                  <c:v>5.0691</c:v>
                </c:pt>
                <c:pt idx="396">
                  <c:v>5.0587</c:v>
                </c:pt>
                <c:pt idx="397">
                  <c:v>5.0899</c:v>
                </c:pt>
                <c:pt idx="398">
                  <c:v>5.101</c:v>
                </c:pt>
                <c:pt idx="399">
                  <c:v>5.0061</c:v>
                </c:pt>
                <c:pt idx="400">
                  <c:v>4.9238</c:v>
                </c:pt>
                <c:pt idx="401">
                  <c:v>4.9342</c:v>
                </c:pt>
                <c:pt idx="402">
                  <c:v>4.9134</c:v>
                </c:pt>
                <c:pt idx="403">
                  <c:v>4.8719</c:v>
                </c:pt>
                <c:pt idx="404">
                  <c:v>4.9335</c:v>
                </c:pt>
                <c:pt idx="405">
                  <c:v>5.0484</c:v>
                </c:pt>
                <c:pt idx="406">
                  <c:v>5.0795</c:v>
                </c:pt>
                <c:pt idx="407">
                  <c:v>5.0899</c:v>
                </c:pt>
                <c:pt idx="408">
                  <c:v>5.0795</c:v>
                </c:pt>
                <c:pt idx="409">
                  <c:v>5.0795</c:v>
                </c:pt>
                <c:pt idx="410">
                  <c:v>5.0795</c:v>
                </c:pt>
                <c:pt idx="411">
                  <c:v>5.0269</c:v>
                </c:pt>
                <c:pt idx="412">
                  <c:v>5.0172</c:v>
                </c:pt>
                <c:pt idx="413">
                  <c:v>4.9445</c:v>
                </c:pt>
                <c:pt idx="414">
                  <c:v>4.903</c:v>
                </c:pt>
                <c:pt idx="415">
                  <c:v>4.975</c:v>
                </c:pt>
                <c:pt idx="416">
                  <c:v>5.0061</c:v>
                </c:pt>
                <c:pt idx="417">
                  <c:v>5.038</c:v>
                </c:pt>
                <c:pt idx="418">
                  <c:v>5.0788</c:v>
                </c:pt>
                <c:pt idx="419">
                  <c:v>5.1314</c:v>
                </c:pt>
                <c:pt idx="420">
                  <c:v>5.1211</c:v>
                </c:pt>
                <c:pt idx="421">
                  <c:v>5.1314</c:v>
                </c:pt>
                <c:pt idx="422">
                  <c:v>5.1418</c:v>
                </c:pt>
                <c:pt idx="423">
                  <c:v>5.1619</c:v>
                </c:pt>
                <c:pt idx="424">
                  <c:v>5.173</c:v>
                </c:pt>
                <c:pt idx="425">
                  <c:v>5.0899</c:v>
                </c:pt>
                <c:pt idx="426">
                  <c:v>5.0795</c:v>
                </c:pt>
                <c:pt idx="427">
                  <c:v>5.0172</c:v>
                </c:pt>
                <c:pt idx="428">
                  <c:v>5.0587</c:v>
                </c:pt>
                <c:pt idx="429">
                  <c:v>5.0276</c:v>
                </c:pt>
                <c:pt idx="430">
                  <c:v>5.0269</c:v>
                </c:pt>
                <c:pt idx="431">
                  <c:v>4.9964</c:v>
                </c:pt>
                <c:pt idx="432">
                  <c:v>4.9653</c:v>
                </c:pt>
                <c:pt idx="433">
                  <c:v>4.9134</c:v>
                </c:pt>
                <c:pt idx="434">
                  <c:v>4.8719</c:v>
                </c:pt>
                <c:pt idx="435">
                  <c:v>4.8304</c:v>
                </c:pt>
                <c:pt idx="436">
                  <c:v>4.7993</c:v>
                </c:pt>
                <c:pt idx="437">
                  <c:v>4.8609</c:v>
                </c:pt>
                <c:pt idx="438">
                  <c:v>4.7812</c:v>
                </c:pt>
                <c:pt idx="439">
                  <c:v>4.7604</c:v>
                </c:pt>
                <c:pt idx="440">
                  <c:v>4.5422</c:v>
                </c:pt>
                <c:pt idx="441">
                  <c:v>4.7084</c:v>
                </c:pt>
                <c:pt idx="442">
                  <c:v>4.802</c:v>
                </c:pt>
                <c:pt idx="443">
                  <c:v>4.9373</c:v>
                </c:pt>
                <c:pt idx="444">
                  <c:v>4.9581</c:v>
                </c:pt>
                <c:pt idx="445">
                  <c:v>4.9685</c:v>
                </c:pt>
                <c:pt idx="446">
                  <c:v>4.8436</c:v>
                </c:pt>
                <c:pt idx="447">
                  <c:v>4.8228</c:v>
                </c:pt>
                <c:pt idx="448">
                  <c:v>4.5422</c:v>
                </c:pt>
                <c:pt idx="449">
                  <c:v>3.7542</c:v>
                </c:pt>
                <c:pt idx="450">
                  <c:v>4.2209</c:v>
                </c:pt>
                <c:pt idx="451">
                  <c:v>4.1059</c:v>
                </c:pt>
                <c:pt idx="452">
                  <c:v>4.0545</c:v>
                </c:pt>
                <c:pt idx="453">
                  <c:v>3.982</c:v>
                </c:pt>
                <c:pt idx="454">
                  <c:v>3.7542</c:v>
                </c:pt>
                <c:pt idx="455">
                  <c:v>3.7956</c:v>
                </c:pt>
                <c:pt idx="456">
                  <c:v>3.9712</c:v>
                </c:pt>
                <c:pt idx="457">
                  <c:v>4.1893</c:v>
                </c:pt>
                <c:pt idx="458">
                  <c:v>3.8163</c:v>
                </c:pt>
                <c:pt idx="459">
                  <c:v>3.9406</c:v>
                </c:pt>
                <c:pt idx="460">
                  <c:v>3.599</c:v>
                </c:pt>
                <c:pt idx="461">
                  <c:v>3.2474</c:v>
                </c:pt>
                <c:pt idx="462">
                  <c:v>3.413</c:v>
                </c:pt>
                <c:pt idx="463">
                  <c:v>3.2167</c:v>
                </c:pt>
                <c:pt idx="464">
                  <c:v>3.1445</c:v>
                </c:pt>
                <c:pt idx="465">
                  <c:v>3.062</c:v>
                </c:pt>
                <c:pt idx="466">
                  <c:v>2.8661</c:v>
                </c:pt>
                <c:pt idx="467">
                  <c:v>2.9691</c:v>
                </c:pt>
                <c:pt idx="468">
                  <c:v>3.1445</c:v>
                </c:pt>
                <c:pt idx="469">
                  <c:v>3.1858</c:v>
                </c:pt>
                <c:pt idx="470">
                  <c:v>3.0929</c:v>
                </c:pt>
                <c:pt idx="471">
                  <c:v>2.8452</c:v>
                </c:pt>
                <c:pt idx="472">
                  <c:v>2.2486</c:v>
                </c:pt>
                <c:pt idx="473">
                  <c:v>2.0843</c:v>
                </c:pt>
                <c:pt idx="474">
                  <c:v>2.2178</c:v>
                </c:pt>
                <c:pt idx="475">
                  <c:v>2.1868</c:v>
                </c:pt>
                <c:pt idx="476">
                  <c:v>2.187</c:v>
                </c:pt>
                <c:pt idx="477">
                  <c:v>1.838</c:v>
                </c:pt>
                <c:pt idx="478">
                  <c:v>1.4384</c:v>
                </c:pt>
                <c:pt idx="479">
                  <c:v>1.1622</c:v>
                </c:pt>
                <c:pt idx="480">
                  <c:v>0.5701</c:v>
                </c:pt>
                <c:pt idx="481">
                  <c:v>1.3668</c:v>
                </c:pt>
                <c:pt idx="482">
                  <c:v>1.3668</c:v>
                </c:pt>
                <c:pt idx="483">
                  <c:v>1.1826</c:v>
                </c:pt>
                <c:pt idx="484">
                  <c:v>1.3463</c:v>
                </c:pt>
                <c:pt idx="485">
                  <c:v>1.3565</c:v>
                </c:pt>
                <c:pt idx="486">
                  <c:v>1.4998</c:v>
                </c:pt>
                <c:pt idx="487">
                  <c:v>1.6842</c:v>
                </c:pt>
                <c:pt idx="488">
                  <c:v>1.838</c:v>
                </c:pt>
                <c:pt idx="489">
                  <c:v>1.8482</c:v>
                </c:pt>
                <c:pt idx="490">
                  <c:v>1.879</c:v>
                </c:pt>
                <c:pt idx="491">
                  <c:v>1.833</c:v>
                </c:pt>
                <c:pt idx="492">
                  <c:v>1.966</c:v>
                </c:pt>
                <c:pt idx="493">
                  <c:v>1.8534</c:v>
                </c:pt>
                <c:pt idx="494">
                  <c:v>1.6592</c:v>
                </c:pt>
                <c:pt idx="495">
                  <c:v>1.8329</c:v>
                </c:pt>
                <c:pt idx="496">
                  <c:v>1.5774</c:v>
                </c:pt>
                <c:pt idx="497">
                  <c:v>1.4549</c:v>
                </c:pt>
                <c:pt idx="498">
                  <c:v>1.7205</c:v>
                </c:pt>
                <c:pt idx="499">
                  <c:v>1.6592</c:v>
                </c:pt>
                <c:pt idx="500">
                  <c:v>1.6898</c:v>
                </c:pt>
                <c:pt idx="501">
                  <c:v>1.833</c:v>
                </c:pt>
                <c:pt idx="502">
                  <c:v>1.6898</c:v>
                </c:pt>
                <c:pt idx="503">
                  <c:v>1.7103</c:v>
                </c:pt>
                <c:pt idx="504">
                  <c:v>1.7716</c:v>
                </c:pt>
                <c:pt idx="505">
                  <c:v>1.4651</c:v>
                </c:pt>
                <c:pt idx="506">
                  <c:v>0.8839</c:v>
                </c:pt>
                <c:pt idx="507">
                  <c:v>0.8432</c:v>
                </c:pt>
                <c:pt idx="508">
                  <c:v>0.4669</c:v>
                </c:pt>
                <c:pt idx="509">
                  <c:v>0.1826</c:v>
                </c:pt>
                <c:pt idx="510">
                  <c:v>0.7923</c:v>
                </c:pt>
                <c:pt idx="511">
                  <c:v>0.8432</c:v>
                </c:pt>
                <c:pt idx="512">
                  <c:v>0.436</c:v>
                </c:pt>
                <c:pt idx="513">
                  <c:v>0.2841</c:v>
                </c:pt>
                <c:pt idx="514">
                  <c:v>0.1318</c:v>
                </c:pt>
                <c:pt idx="515">
                  <c:v>0.0101</c:v>
                </c:pt>
                <c:pt idx="516">
                  <c:v>0.0406</c:v>
                </c:pt>
                <c:pt idx="517">
                  <c:v>0.015</c:v>
                </c:pt>
                <c:pt idx="518">
                  <c:v>0.005</c:v>
                </c:pt>
                <c:pt idx="519">
                  <c:v>0.015</c:v>
                </c:pt>
                <c:pt idx="520">
                  <c:v>-0.0101</c:v>
                </c:pt>
                <c:pt idx="521">
                  <c:v>0.0791</c:v>
                </c:pt>
                <c:pt idx="522">
                  <c:v>0.0558</c:v>
                </c:pt>
                <c:pt idx="523">
                  <c:v>0.1116</c:v>
                </c:pt>
                <c:pt idx="524">
                  <c:v>0.0963</c:v>
                </c:pt>
                <c:pt idx="525">
                  <c:v>0.2262</c:v>
                </c:pt>
                <c:pt idx="526">
                  <c:v>0.2739</c:v>
                </c:pt>
                <c:pt idx="527">
                  <c:v>0.2892</c:v>
                </c:pt>
                <c:pt idx="528">
                  <c:v>0.2689</c:v>
                </c:pt>
                <c:pt idx="529">
                  <c:v>0.2465</c:v>
                </c:pt>
                <c:pt idx="530">
                  <c:v>0.1958</c:v>
                </c:pt>
                <c:pt idx="531">
                  <c:v>0.1877</c:v>
                </c:pt>
                <c:pt idx="532">
                  <c:v>0.2008</c:v>
                </c:pt>
                <c:pt idx="533">
                  <c:v>0.1268</c:v>
                </c:pt>
                <c:pt idx="534">
                  <c:v>0.2008</c:v>
                </c:pt>
                <c:pt idx="535">
                  <c:v>0.1755</c:v>
                </c:pt>
                <c:pt idx="536">
                  <c:v>0.1298</c:v>
                </c:pt>
                <c:pt idx="537">
                  <c:v>0.0963</c:v>
                </c:pt>
                <c:pt idx="538">
                  <c:v>0.143</c:v>
                </c:pt>
                <c:pt idx="539">
                  <c:v>0.1714</c:v>
                </c:pt>
                <c:pt idx="540">
                  <c:v>0.1562</c:v>
                </c:pt>
                <c:pt idx="541">
                  <c:v>0.1734</c:v>
                </c:pt>
                <c:pt idx="542">
                  <c:v>0.1298</c:v>
                </c:pt>
                <c:pt idx="543">
                  <c:v>0.1775</c:v>
                </c:pt>
                <c:pt idx="544">
                  <c:v>0.1653</c:v>
                </c:pt>
                <c:pt idx="545">
                  <c:v>0.1684</c:v>
                </c:pt>
                <c:pt idx="546">
                  <c:v>0.1724</c:v>
                </c:pt>
                <c:pt idx="547">
                  <c:v>0.1532</c:v>
                </c:pt>
                <c:pt idx="548">
                  <c:v>0.1674</c:v>
                </c:pt>
                <c:pt idx="549">
                  <c:v>0.1623</c:v>
                </c:pt>
                <c:pt idx="550">
                  <c:v>0.1775</c:v>
                </c:pt>
                <c:pt idx="551">
                  <c:v>0.1755</c:v>
                </c:pt>
                <c:pt idx="552">
                  <c:v>0.1704</c:v>
                </c:pt>
                <c:pt idx="553">
                  <c:v>0.1663</c:v>
                </c:pt>
                <c:pt idx="554">
                  <c:v>0.1562</c:v>
                </c:pt>
                <c:pt idx="555">
                  <c:v>0.1369</c:v>
                </c:pt>
                <c:pt idx="556">
                  <c:v>0.1258</c:v>
                </c:pt>
                <c:pt idx="557">
                  <c:v>0.1349</c:v>
                </c:pt>
                <c:pt idx="558">
                  <c:v>0.0791</c:v>
                </c:pt>
                <c:pt idx="559">
                  <c:v>0.0963</c:v>
                </c:pt>
                <c:pt idx="560">
                  <c:v>0.0882</c:v>
                </c:pt>
                <c:pt idx="561">
                  <c:v>0.0639</c:v>
                </c:pt>
                <c:pt idx="562">
                  <c:v>0.0568</c:v>
                </c:pt>
                <c:pt idx="563">
                  <c:v>0.0507</c:v>
                </c:pt>
                <c:pt idx="564">
                  <c:v>0.0446</c:v>
                </c:pt>
                <c:pt idx="565">
                  <c:v>0.0416</c:v>
                </c:pt>
                <c:pt idx="566">
                  <c:v>0.0517</c:v>
                </c:pt>
                <c:pt idx="567">
                  <c:v>0.0051</c:v>
                </c:pt>
                <c:pt idx="568">
                  <c:v>0.0152</c:v>
                </c:pt>
                <c:pt idx="569">
                  <c:v>0.0385</c:v>
                </c:pt>
                <c:pt idx="570">
                  <c:v>0.0203</c:v>
                </c:pt>
                <c:pt idx="571">
                  <c:v>0.0365</c:v>
                </c:pt>
                <c:pt idx="572">
                  <c:v>0.0395</c:v>
                </c:pt>
                <c:pt idx="573">
                  <c:v>0.0558</c:v>
                </c:pt>
                <c:pt idx="574">
                  <c:v>0.0395</c:v>
                </c:pt>
                <c:pt idx="575">
                  <c:v>0.0517</c:v>
                </c:pt>
                <c:pt idx="576">
                  <c:v>0.0436</c:v>
                </c:pt>
                <c:pt idx="577">
                  <c:v>0.069</c:v>
                </c:pt>
                <c:pt idx="578">
                  <c:v>0.0852</c:v>
                </c:pt>
                <c:pt idx="579">
                  <c:v>0.0872</c:v>
                </c:pt>
                <c:pt idx="580">
                  <c:v>0.0943</c:v>
                </c:pt>
                <c:pt idx="581">
                  <c:v>0.1146</c:v>
                </c:pt>
                <c:pt idx="582">
                  <c:v>0.143</c:v>
                </c:pt>
                <c:pt idx="583">
                  <c:v>0.142</c:v>
                </c:pt>
                <c:pt idx="584">
                  <c:v>0.144</c:v>
                </c:pt>
                <c:pt idx="585">
                  <c:v>0.1349</c:v>
                </c:pt>
                <c:pt idx="586">
                  <c:v>0.1572</c:v>
                </c:pt>
                <c:pt idx="587">
                  <c:v>0.1471</c:v>
                </c:pt>
                <c:pt idx="588">
                  <c:v>0.1511</c:v>
                </c:pt>
                <c:pt idx="589">
                  <c:v>0.1501</c:v>
                </c:pt>
                <c:pt idx="590">
                  <c:v>0.1542</c:v>
                </c:pt>
                <c:pt idx="591">
                  <c:v>0.1197</c:v>
                </c:pt>
                <c:pt idx="592">
                  <c:v>0.145</c:v>
                </c:pt>
                <c:pt idx="593">
                  <c:v>0.1521</c:v>
                </c:pt>
                <c:pt idx="594">
                  <c:v>0.1552</c:v>
                </c:pt>
                <c:pt idx="595">
                  <c:v>0.1207</c:v>
                </c:pt>
                <c:pt idx="596">
                  <c:v>0.069</c:v>
                </c:pt>
                <c:pt idx="597">
                  <c:v>0.0943</c:v>
                </c:pt>
                <c:pt idx="598">
                  <c:v>0.1268</c:v>
                </c:pt>
                <c:pt idx="599">
                  <c:v>0.1603</c:v>
                </c:pt>
                <c:pt idx="600">
                  <c:v>0.145</c:v>
                </c:pt>
                <c:pt idx="601">
                  <c:v>0.145</c:v>
                </c:pt>
                <c:pt idx="602">
                  <c:v>0.145</c:v>
                </c:pt>
                <c:pt idx="603">
                  <c:v>0.14</c:v>
                </c:pt>
                <c:pt idx="604">
                  <c:v>0.1369</c:v>
                </c:pt>
                <c:pt idx="605">
                  <c:v>0.1471</c:v>
                </c:pt>
                <c:pt idx="606">
                  <c:v>0.145</c:v>
                </c:pt>
                <c:pt idx="607">
                  <c:v>0.1379</c:v>
                </c:pt>
                <c:pt idx="608">
                  <c:v>0.1247</c:v>
                </c:pt>
                <c:pt idx="609">
                  <c:v>0.1318</c:v>
                </c:pt>
                <c:pt idx="610">
                  <c:v>0.1471</c:v>
                </c:pt>
                <c:pt idx="611">
                  <c:v>0.14</c:v>
                </c:pt>
                <c:pt idx="612">
                  <c:v>0.1501</c:v>
                </c:pt>
                <c:pt idx="613">
                  <c:v>0.1146</c:v>
                </c:pt>
                <c:pt idx="614">
                  <c:v>0.1349</c:v>
                </c:pt>
                <c:pt idx="615">
                  <c:v>0.1197</c:v>
                </c:pt>
                <c:pt idx="616">
                  <c:v>0.1105</c:v>
                </c:pt>
                <c:pt idx="617">
                  <c:v>0.1146</c:v>
                </c:pt>
                <c:pt idx="618">
                  <c:v>0.1247</c:v>
                </c:pt>
                <c:pt idx="619">
                  <c:v>0.1298</c:v>
                </c:pt>
                <c:pt idx="620">
                  <c:v>0.1521</c:v>
                </c:pt>
                <c:pt idx="621">
                  <c:v>0.1318</c:v>
                </c:pt>
                <c:pt idx="622">
                  <c:v>0.1166</c:v>
                </c:pt>
                <c:pt idx="623">
                  <c:v>0.1014</c:v>
                </c:pt>
                <c:pt idx="624">
                  <c:v>0.1318</c:v>
                </c:pt>
                <c:pt idx="625">
                  <c:v>0.1197</c:v>
                </c:pt>
                <c:pt idx="626">
                  <c:v>0.1349</c:v>
                </c:pt>
                <c:pt idx="627">
                  <c:v>0.145</c:v>
                </c:pt>
                <c:pt idx="628">
                  <c:v>0.1501</c:v>
                </c:pt>
                <c:pt idx="629">
                  <c:v>0.14</c:v>
                </c:pt>
                <c:pt idx="630">
                  <c:v>0.145</c:v>
                </c:pt>
                <c:pt idx="631">
                  <c:v>0.1116</c:v>
                </c:pt>
                <c:pt idx="632">
                  <c:v>0.0892</c:v>
                </c:pt>
                <c:pt idx="633">
                  <c:v>0.1247</c:v>
                </c:pt>
                <c:pt idx="634">
                  <c:v>0.1105</c:v>
                </c:pt>
                <c:pt idx="635">
                  <c:v>0.069</c:v>
                </c:pt>
                <c:pt idx="636">
                  <c:v>0.0639</c:v>
                </c:pt>
                <c:pt idx="637">
                  <c:v>0.0801</c:v>
                </c:pt>
                <c:pt idx="638">
                  <c:v>0.0558</c:v>
                </c:pt>
                <c:pt idx="639">
                  <c:v>0.0355</c:v>
                </c:pt>
                <c:pt idx="640">
                  <c:v>0.0608</c:v>
                </c:pt>
                <c:pt idx="641">
                  <c:v>0.0507</c:v>
                </c:pt>
                <c:pt idx="642">
                  <c:v>0.0355</c:v>
                </c:pt>
                <c:pt idx="643">
                  <c:v>0.0051</c:v>
                </c:pt>
                <c:pt idx="644">
                  <c:v>0.0203</c:v>
                </c:pt>
                <c:pt idx="645">
                  <c:v>0.0406</c:v>
                </c:pt>
                <c:pt idx="646">
                  <c:v>0.0406</c:v>
                </c:pt>
                <c:pt idx="647">
                  <c:v>0.0305</c:v>
                </c:pt>
                <c:pt idx="648">
                  <c:v>0.0407</c:v>
                </c:pt>
                <c:pt idx="649">
                  <c:v>0.0254</c:v>
                </c:pt>
                <c:pt idx="650">
                  <c:v>0.0051</c:v>
                </c:pt>
                <c:pt idx="651">
                  <c:v>0.0153</c:v>
                </c:pt>
                <c:pt idx="652">
                  <c:v>0.0203</c:v>
                </c:pt>
                <c:pt idx="653">
                  <c:v>0.0051</c:v>
                </c:pt>
                <c:pt idx="654">
                  <c:v>0.0304</c:v>
                </c:pt>
                <c:pt idx="655">
                  <c:v>0.0915</c:v>
                </c:pt>
                <c:pt idx="656">
                  <c:v>0.0051</c:v>
                </c:pt>
                <c:pt idx="657">
                  <c:v>0.0102</c:v>
                </c:pt>
                <c:pt idx="658">
                  <c:v>0.0</c:v>
                </c:pt>
                <c:pt idx="659">
                  <c:v>-0.0051</c:v>
                </c:pt>
                <c:pt idx="660">
                  <c:v>0.0153</c:v>
                </c:pt>
                <c:pt idx="661">
                  <c:v>0.0051</c:v>
                </c:pt>
                <c:pt idx="662">
                  <c:v>0.0</c:v>
                </c:pt>
                <c:pt idx="663">
                  <c:v>-0.0051</c:v>
                </c:pt>
                <c:pt idx="664">
                  <c:v>0.0203</c:v>
                </c:pt>
                <c:pt idx="665">
                  <c:v>0.0051</c:v>
                </c:pt>
                <c:pt idx="666">
                  <c:v>0.0101</c:v>
                </c:pt>
                <c:pt idx="667">
                  <c:v>0.0153</c:v>
                </c:pt>
                <c:pt idx="668">
                  <c:v>0.0</c:v>
                </c:pt>
                <c:pt idx="669">
                  <c:v>-0.0051</c:v>
                </c:pt>
                <c:pt idx="670">
                  <c:v>0.0</c:v>
                </c:pt>
                <c:pt idx="671">
                  <c:v>0.0</c:v>
                </c:pt>
                <c:pt idx="672">
                  <c:v>0.0153</c:v>
                </c:pt>
                <c:pt idx="673">
                  <c:v>-0.0051</c:v>
                </c:pt>
                <c:pt idx="674">
                  <c:v>0.0</c:v>
                </c:pt>
                <c:pt idx="675">
                  <c:v>-0.0051</c:v>
                </c:pt>
                <c:pt idx="676">
                  <c:v>-0.0051</c:v>
                </c:pt>
                <c:pt idx="677">
                  <c:v>0.0102</c:v>
                </c:pt>
                <c:pt idx="678">
                  <c:v>0.0051</c:v>
                </c:pt>
                <c:pt idx="679">
                  <c:v>0.0203</c:v>
                </c:pt>
                <c:pt idx="680">
                  <c:v>0.0407</c:v>
                </c:pt>
                <c:pt idx="681">
                  <c:v>0.0508</c:v>
                </c:pt>
                <c:pt idx="682">
                  <c:v>0.0712</c:v>
                </c:pt>
                <c:pt idx="683">
                  <c:v>0.0813</c:v>
                </c:pt>
                <c:pt idx="684">
                  <c:v>0.0763</c:v>
                </c:pt>
                <c:pt idx="685">
                  <c:v>0.0915</c:v>
                </c:pt>
                <c:pt idx="686">
                  <c:v>0.061</c:v>
                </c:pt>
                <c:pt idx="687">
                  <c:v>0.0813</c:v>
                </c:pt>
                <c:pt idx="688">
                  <c:v>0.0813</c:v>
                </c:pt>
                <c:pt idx="689">
                  <c:v>0.0712</c:v>
                </c:pt>
                <c:pt idx="690">
                  <c:v>0.0661</c:v>
                </c:pt>
                <c:pt idx="691">
                  <c:v>0.0712</c:v>
                </c:pt>
                <c:pt idx="692">
                  <c:v>0.0813</c:v>
                </c:pt>
                <c:pt idx="693">
                  <c:v>0.0661</c:v>
                </c:pt>
                <c:pt idx="694">
                  <c:v>0.0864</c:v>
                </c:pt>
                <c:pt idx="695">
                  <c:v>0.0712</c:v>
                </c:pt>
                <c:pt idx="696">
                  <c:v>0.0915</c:v>
                </c:pt>
                <c:pt idx="697">
                  <c:v>0.0763</c:v>
                </c:pt>
                <c:pt idx="698">
                  <c:v>0.0813</c:v>
                </c:pt>
                <c:pt idx="699">
                  <c:v>0.0659</c:v>
                </c:pt>
                <c:pt idx="700">
                  <c:v>0.0761</c:v>
                </c:pt>
                <c:pt idx="701">
                  <c:v>0.0862</c:v>
                </c:pt>
                <c:pt idx="702">
                  <c:v>0.0763</c:v>
                </c:pt>
                <c:pt idx="703">
                  <c:v>0.0811</c:v>
                </c:pt>
                <c:pt idx="704">
                  <c:v>0.071</c:v>
                </c:pt>
                <c:pt idx="705">
                  <c:v>0.0811</c:v>
                </c:pt>
                <c:pt idx="706">
                  <c:v>0.0864</c:v>
                </c:pt>
                <c:pt idx="707">
                  <c:v>0.1014</c:v>
                </c:pt>
                <c:pt idx="708">
                  <c:v>0.0761</c:v>
                </c:pt>
                <c:pt idx="709">
                  <c:v>0.1014</c:v>
                </c:pt>
                <c:pt idx="710">
                  <c:v>0.0661</c:v>
                </c:pt>
                <c:pt idx="711">
                  <c:v>0.0913</c:v>
                </c:pt>
                <c:pt idx="712">
                  <c:v>0.071</c:v>
                </c:pt>
                <c:pt idx="713">
                  <c:v>0.1014</c:v>
                </c:pt>
                <c:pt idx="714">
                  <c:v>0.0966</c:v>
                </c:pt>
                <c:pt idx="715">
                  <c:v>0.1014</c:v>
                </c:pt>
                <c:pt idx="716">
                  <c:v>0.0913</c:v>
                </c:pt>
                <c:pt idx="717">
                  <c:v>0.0963</c:v>
                </c:pt>
                <c:pt idx="718">
                  <c:v>0.0966</c:v>
                </c:pt>
                <c:pt idx="719">
                  <c:v>0.0913</c:v>
                </c:pt>
                <c:pt idx="720">
                  <c:v>0.1116</c:v>
                </c:pt>
                <c:pt idx="721">
                  <c:v>0.0913</c:v>
                </c:pt>
                <c:pt idx="722">
                  <c:v>0.0915</c:v>
                </c:pt>
                <c:pt idx="723">
                  <c:v>0.0761</c:v>
                </c:pt>
                <c:pt idx="724">
                  <c:v>0.0862</c:v>
                </c:pt>
                <c:pt idx="725">
                  <c:v>0.0761</c:v>
                </c:pt>
                <c:pt idx="726">
                  <c:v>0.0811</c:v>
                </c:pt>
                <c:pt idx="727">
                  <c:v>0.0253</c:v>
                </c:pt>
                <c:pt idx="728">
                  <c:v>0.0558</c:v>
                </c:pt>
                <c:pt idx="729">
                  <c:v>0.03</c:v>
                </c:pt>
                <c:pt idx="730">
                  <c:v>0.0659</c:v>
                </c:pt>
                <c:pt idx="731">
                  <c:v>0.0659</c:v>
                </c:pt>
                <c:pt idx="732">
                  <c:v>0.071</c:v>
                </c:pt>
                <c:pt idx="733">
                  <c:v>0.071</c:v>
                </c:pt>
                <c:pt idx="734">
                  <c:v>0.0659</c:v>
                </c:pt>
                <c:pt idx="735">
                  <c:v>0.0659</c:v>
                </c:pt>
                <c:pt idx="736">
                  <c:v>0.0963</c:v>
                </c:pt>
                <c:pt idx="737">
                  <c:v>0.1217</c:v>
                </c:pt>
                <c:pt idx="738">
                  <c:v>0.1014</c:v>
                </c:pt>
                <c:pt idx="739">
                  <c:v>0.0862</c:v>
                </c:pt>
                <c:pt idx="740">
                  <c:v>0.0811</c:v>
                </c:pt>
                <c:pt idx="741">
                  <c:v>0.0659</c:v>
                </c:pt>
                <c:pt idx="742">
                  <c:v>0.071</c:v>
                </c:pt>
                <c:pt idx="743">
                  <c:v>0.0608</c:v>
                </c:pt>
                <c:pt idx="744">
                  <c:v>0.0608</c:v>
                </c:pt>
                <c:pt idx="745">
                  <c:v>0.0456</c:v>
                </c:pt>
                <c:pt idx="746">
                  <c:v>0.0507</c:v>
                </c:pt>
                <c:pt idx="747">
                  <c:v>0.0456</c:v>
                </c:pt>
                <c:pt idx="748">
                  <c:v>0.0355</c:v>
                </c:pt>
                <c:pt idx="749">
                  <c:v>0.0304</c:v>
                </c:pt>
                <c:pt idx="750">
                  <c:v>0.0355</c:v>
                </c:pt>
                <c:pt idx="751">
                  <c:v>0.0253</c:v>
                </c:pt>
                <c:pt idx="752">
                  <c:v>0.0406</c:v>
                </c:pt>
                <c:pt idx="753">
                  <c:v>0.0406</c:v>
                </c:pt>
                <c:pt idx="754">
                  <c:v>0.0406</c:v>
                </c:pt>
                <c:pt idx="755">
                  <c:v>0.0304</c:v>
                </c:pt>
                <c:pt idx="756">
                  <c:v>0.0355</c:v>
                </c:pt>
                <c:pt idx="757">
                  <c:v>0.0304</c:v>
                </c:pt>
                <c:pt idx="758">
                  <c:v>0.0203</c:v>
                </c:pt>
                <c:pt idx="759">
                  <c:v>0.0152</c:v>
                </c:pt>
                <c:pt idx="760">
                  <c:v>0.0304</c:v>
                </c:pt>
                <c:pt idx="761">
                  <c:v>0.0507</c:v>
                </c:pt>
                <c:pt idx="762">
                  <c:v>0.0355</c:v>
                </c:pt>
                <c:pt idx="763">
                  <c:v>0.0253</c:v>
                </c:pt>
                <c:pt idx="764">
                  <c:v>0.0203</c:v>
                </c:pt>
                <c:pt idx="765">
                  <c:v>0.0152</c:v>
                </c:pt>
                <c:pt idx="766">
                  <c:v>0.0101</c:v>
                </c:pt>
                <c:pt idx="767">
                  <c:v>0.0101</c:v>
                </c:pt>
                <c:pt idx="768">
                  <c:v>0.0101</c:v>
                </c:pt>
                <c:pt idx="769">
                  <c:v>0.0203</c:v>
                </c:pt>
                <c:pt idx="770">
                  <c:v>0.0558</c:v>
                </c:pt>
                <c:pt idx="771">
                  <c:v>0.0203</c:v>
                </c:pt>
                <c:pt idx="772">
                  <c:v>0.0304</c:v>
                </c:pt>
                <c:pt idx="773">
                  <c:v>0.0355</c:v>
                </c:pt>
                <c:pt idx="774">
                  <c:v>0.0507</c:v>
                </c:pt>
                <c:pt idx="775">
                  <c:v>0.0659</c:v>
                </c:pt>
                <c:pt idx="776">
                  <c:v>0.071</c:v>
                </c:pt>
                <c:pt idx="777">
                  <c:v>0.0558</c:v>
                </c:pt>
                <c:pt idx="778">
                  <c:v>0.0558</c:v>
                </c:pt>
                <c:pt idx="779">
                  <c:v>0.0608</c:v>
                </c:pt>
                <c:pt idx="780">
                  <c:v>0.0558</c:v>
                </c:pt>
                <c:pt idx="781">
                  <c:v>0.0608</c:v>
                </c:pt>
                <c:pt idx="782">
                  <c:v>0.0659</c:v>
                </c:pt>
                <c:pt idx="783">
                  <c:v>0.0355</c:v>
                </c:pt>
                <c:pt idx="784">
                  <c:v>0.0304</c:v>
                </c:pt>
                <c:pt idx="785">
                  <c:v>0.0456</c:v>
                </c:pt>
                <c:pt idx="786">
                  <c:v>0.0203</c:v>
                </c:pt>
                <c:pt idx="787">
                  <c:v>0.0811</c:v>
                </c:pt>
                <c:pt idx="788">
                  <c:v>0.0101</c:v>
                </c:pt>
                <c:pt idx="789">
                  <c:v>0.0355</c:v>
                </c:pt>
                <c:pt idx="790">
                  <c:v>0.0456</c:v>
                </c:pt>
                <c:pt idx="791">
                  <c:v>0.0456</c:v>
                </c:pt>
                <c:pt idx="792">
                  <c:v>0.0456</c:v>
                </c:pt>
                <c:pt idx="793">
                  <c:v>0.0456</c:v>
                </c:pt>
                <c:pt idx="794">
                  <c:v>0.0355</c:v>
                </c:pt>
                <c:pt idx="795">
                  <c:v>0.0203</c:v>
                </c:pt>
                <c:pt idx="796">
                  <c:v>0.0355</c:v>
                </c:pt>
                <c:pt idx="797">
                  <c:v>0.0203</c:v>
                </c:pt>
                <c:pt idx="798">
                  <c:v>0.0101</c:v>
                </c:pt>
                <c:pt idx="799">
                  <c:v>0.0152</c:v>
                </c:pt>
                <c:pt idx="800">
                  <c:v>0.0203</c:v>
                </c:pt>
                <c:pt idx="801">
                  <c:v>0.0152</c:v>
                </c:pt>
                <c:pt idx="802">
                  <c:v>0.0304</c:v>
                </c:pt>
                <c:pt idx="803">
                  <c:v>0.0304</c:v>
                </c:pt>
                <c:pt idx="804">
                  <c:v>0.0304</c:v>
                </c:pt>
                <c:pt idx="805">
                  <c:v>0.0304</c:v>
                </c:pt>
                <c:pt idx="806">
                  <c:v>0.0101</c:v>
                </c:pt>
                <c:pt idx="807">
                  <c:v>0.0203</c:v>
                </c:pt>
                <c:pt idx="808">
                  <c:v>0.0051</c:v>
                </c:pt>
                <c:pt idx="809">
                  <c:v>0.0152</c:v>
                </c:pt>
                <c:pt idx="810">
                  <c:v>0.0101</c:v>
                </c:pt>
                <c:pt idx="811">
                  <c:v>0.0253</c:v>
                </c:pt>
                <c:pt idx="812">
                  <c:v>0.0203</c:v>
                </c:pt>
                <c:pt idx="813">
                  <c:v>0.0203</c:v>
                </c:pt>
                <c:pt idx="814">
                  <c:v>0.0253</c:v>
                </c:pt>
                <c:pt idx="815">
                  <c:v>0.0152</c:v>
                </c:pt>
                <c:pt idx="816">
                  <c:v>0.0203</c:v>
                </c:pt>
                <c:pt idx="817">
                  <c:v>0.0253</c:v>
                </c:pt>
                <c:pt idx="818">
                  <c:v>0.0101</c:v>
                </c:pt>
                <c:pt idx="819">
                  <c:v>0.0101</c:v>
                </c:pt>
                <c:pt idx="820">
                  <c:v>0.0101</c:v>
                </c:pt>
                <c:pt idx="821">
                  <c:v>0.0051</c:v>
                </c:pt>
                <c:pt idx="822">
                  <c:v>0.0051</c:v>
                </c:pt>
                <c:pt idx="823">
                  <c:v>0.0203</c:v>
                </c:pt>
                <c:pt idx="824">
                  <c:v>0.0051</c:v>
                </c:pt>
                <c:pt idx="825">
                  <c:v>0.0051</c:v>
                </c:pt>
                <c:pt idx="826">
                  <c:v>0.0203</c:v>
                </c:pt>
                <c:pt idx="827">
                  <c:v>0.0051</c:v>
                </c:pt>
                <c:pt idx="828">
                  <c:v>0.0051</c:v>
                </c:pt>
                <c:pt idx="829">
                  <c:v>0.0101</c:v>
                </c:pt>
                <c:pt idx="830">
                  <c:v>0.0101</c:v>
                </c:pt>
                <c:pt idx="831">
                  <c:v>0.0152</c:v>
                </c:pt>
                <c:pt idx="832">
                  <c:v>0.0253</c:v>
                </c:pt>
                <c:pt idx="833">
                  <c:v>0.0</c:v>
                </c:pt>
                <c:pt idx="834">
                  <c:v>0.0152</c:v>
                </c:pt>
                <c:pt idx="835">
                  <c:v>0.0152</c:v>
                </c:pt>
                <c:pt idx="836">
                  <c:v>0.0152</c:v>
                </c:pt>
                <c:pt idx="837">
                  <c:v>0.0152</c:v>
                </c:pt>
                <c:pt idx="838">
                  <c:v>0.0</c:v>
                </c:pt>
                <c:pt idx="839">
                  <c:v>0.0152</c:v>
                </c:pt>
                <c:pt idx="840">
                  <c:v>0.0051</c:v>
                </c:pt>
                <c:pt idx="841">
                  <c:v>0.0152</c:v>
                </c:pt>
                <c:pt idx="842">
                  <c:v>0.0101</c:v>
                </c:pt>
                <c:pt idx="843">
                  <c:v>0.0051</c:v>
                </c:pt>
                <c:pt idx="844">
                  <c:v>0.0203</c:v>
                </c:pt>
                <c:pt idx="845">
                  <c:v>0.0</c:v>
                </c:pt>
                <c:pt idx="846">
                  <c:v>0.0355</c:v>
                </c:pt>
                <c:pt idx="847">
                  <c:v>0.0101</c:v>
                </c:pt>
                <c:pt idx="848">
                  <c:v>0.0152</c:v>
                </c:pt>
                <c:pt idx="849">
                  <c:v>0.0152</c:v>
                </c:pt>
                <c:pt idx="850">
                  <c:v>0.0152</c:v>
                </c:pt>
                <c:pt idx="851">
                  <c:v>0.0</c:v>
                </c:pt>
                <c:pt idx="852">
                  <c:v>0.0051</c:v>
                </c:pt>
                <c:pt idx="853">
                  <c:v>0.0101</c:v>
                </c:pt>
                <c:pt idx="854">
                  <c:v>0.0101</c:v>
                </c:pt>
                <c:pt idx="855">
                  <c:v>0.0</c:v>
                </c:pt>
                <c:pt idx="856">
                  <c:v>0.0153</c:v>
                </c:pt>
                <c:pt idx="857">
                  <c:v>0.0051</c:v>
                </c:pt>
                <c:pt idx="858">
                  <c:v>0.0</c:v>
                </c:pt>
                <c:pt idx="859">
                  <c:v>0.0</c:v>
                </c:pt>
                <c:pt idx="860">
                  <c:v>0.0</c:v>
                </c:pt>
                <c:pt idx="861">
                  <c:v>0.0051</c:v>
                </c:pt>
                <c:pt idx="862">
                  <c:v>0.0152</c:v>
                </c:pt>
                <c:pt idx="863">
                  <c:v>0.0305</c:v>
                </c:pt>
                <c:pt idx="864">
                  <c:v>0.061</c:v>
                </c:pt>
                <c:pt idx="865">
                  <c:v>0.061</c:v>
                </c:pt>
                <c:pt idx="866">
                  <c:v>0.0811</c:v>
                </c:pt>
                <c:pt idx="867">
                  <c:v>0.0203</c:v>
                </c:pt>
                <c:pt idx="868">
                  <c:v>0.0508</c:v>
                </c:pt>
                <c:pt idx="869">
                  <c:v>0.0254</c:v>
                </c:pt>
                <c:pt idx="870">
                  <c:v>0.0253</c:v>
                </c:pt>
                <c:pt idx="871">
                  <c:v>-0.0152</c:v>
                </c:pt>
                <c:pt idx="872">
                  <c:v>-0.0203</c:v>
                </c:pt>
                <c:pt idx="873">
                  <c:v>-0.0051</c:v>
                </c:pt>
                <c:pt idx="874">
                  <c:v>0.0</c:v>
                </c:pt>
                <c:pt idx="875">
                  <c:v>0.0</c:v>
                </c:pt>
                <c:pt idx="876">
                  <c:v>0.0</c:v>
                </c:pt>
                <c:pt idx="877">
                  <c:v>0.0712</c:v>
                </c:pt>
                <c:pt idx="878">
                  <c:v>0.0761</c:v>
                </c:pt>
                <c:pt idx="879">
                  <c:v>0.1169</c:v>
                </c:pt>
                <c:pt idx="880">
                  <c:v>0.0966</c:v>
                </c:pt>
                <c:pt idx="881">
                  <c:v>0.1678</c:v>
                </c:pt>
                <c:pt idx="882">
                  <c:v>0.2136</c:v>
                </c:pt>
                <c:pt idx="883">
                  <c:v>0.2187</c:v>
                </c:pt>
                <c:pt idx="884">
                  <c:v>0.1729</c:v>
                </c:pt>
                <c:pt idx="885">
                  <c:v>0.1983</c:v>
                </c:pt>
                <c:pt idx="886">
                  <c:v>0.1627</c:v>
                </c:pt>
                <c:pt idx="887">
                  <c:v>0.1933</c:v>
                </c:pt>
                <c:pt idx="888">
                  <c:v>0.2289</c:v>
                </c:pt>
                <c:pt idx="889">
                  <c:v>0.295</c:v>
                </c:pt>
                <c:pt idx="890">
                  <c:v>0.3103</c:v>
                </c:pt>
                <c:pt idx="891">
                  <c:v>0.2899</c:v>
                </c:pt>
                <c:pt idx="892">
                  <c:v>0.2798</c:v>
                </c:pt>
                <c:pt idx="893">
                  <c:v>0.2899</c:v>
                </c:pt>
                <c:pt idx="894">
                  <c:v>0.3103</c:v>
                </c:pt>
                <c:pt idx="895">
                  <c:v>0.2645</c:v>
                </c:pt>
                <c:pt idx="896">
                  <c:v>0.3154</c:v>
                </c:pt>
                <c:pt idx="897">
                  <c:v>0.2849</c:v>
                </c:pt>
                <c:pt idx="898">
                  <c:v>0.2798</c:v>
                </c:pt>
                <c:pt idx="899">
                  <c:v>0.2238</c:v>
                </c:pt>
                <c:pt idx="900">
                  <c:v>0.2238</c:v>
                </c:pt>
                <c:pt idx="901">
                  <c:v>0.2187</c:v>
                </c:pt>
                <c:pt idx="902">
                  <c:v>0.2289</c:v>
                </c:pt>
                <c:pt idx="903">
                  <c:v>0.2085</c:v>
                </c:pt>
                <c:pt idx="904">
                  <c:v>0.1933</c:v>
                </c:pt>
                <c:pt idx="905">
                  <c:v>0.2645</c:v>
                </c:pt>
                <c:pt idx="906">
                  <c:v>0.3052</c:v>
                </c:pt>
                <c:pt idx="907">
                  <c:v>0.3103</c:v>
                </c:pt>
                <c:pt idx="908">
                  <c:v>0.279</c:v>
                </c:pt>
                <c:pt idx="909">
                  <c:v>0.2435</c:v>
                </c:pt>
                <c:pt idx="910">
                  <c:v>0.2543</c:v>
                </c:pt>
                <c:pt idx="911">
                  <c:v>0.2485</c:v>
                </c:pt>
                <c:pt idx="912">
                  <c:v>0.2536</c:v>
                </c:pt>
                <c:pt idx="913">
                  <c:v>0.2739</c:v>
                </c:pt>
                <c:pt idx="914">
                  <c:v>0.3001</c:v>
                </c:pt>
                <c:pt idx="915">
                  <c:v>0.3145</c:v>
                </c:pt>
                <c:pt idx="916">
                  <c:v>0.2536</c:v>
                </c:pt>
                <c:pt idx="917">
                  <c:v>0.2587</c:v>
                </c:pt>
                <c:pt idx="918">
                  <c:v>0.2747</c:v>
                </c:pt>
                <c:pt idx="919">
                  <c:v>0.2993</c:v>
                </c:pt>
                <c:pt idx="920">
                  <c:v>0.3145</c:v>
                </c:pt>
                <c:pt idx="921">
                  <c:v>0.3196</c:v>
                </c:pt>
                <c:pt idx="922">
                  <c:v>0.3358</c:v>
                </c:pt>
                <c:pt idx="923">
                  <c:v>0.279</c:v>
                </c:pt>
                <c:pt idx="924">
                  <c:v>0.1674</c:v>
                </c:pt>
                <c:pt idx="925">
                  <c:v>0.2739</c:v>
                </c:pt>
                <c:pt idx="926">
                  <c:v>0.3154</c:v>
                </c:pt>
                <c:pt idx="927">
                  <c:v>0.2892</c:v>
                </c:pt>
                <c:pt idx="928">
                  <c:v>0.3247</c:v>
                </c:pt>
                <c:pt idx="929">
                  <c:v>0.279</c:v>
                </c:pt>
                <c:pt idx="930">
                  <c:v>0.3663</c:v>
                </c:pt>
                <c:pt idx="931">
                  <c:v>0.4669</c:v>
                </c:pt>
                <c:pt idx="932">
                  <c:v>0.4313</c:v>
                </c:pt>
                <c:pt idx="933">
                  <c:v>0.4923</c:v>
                </c:pt>
                <c:pt idx="934">
                  <c:v>0.4618</c:v>
                </c:pt>
                <c:pt idx="935">
                  <c:v>0.533</c:v>
                </c:pt>
                <c:pt idx="936">
                  <c:v>0.4923</c:v>
                </c:pt>
                <c:pt idx="937">
                  <c:v>0.5076</c:v>
                </c:pt>
                <c:pt idx="938">
                  <c:v>0.4974</c:v>
                </c:pt>
              </c:numCache>
            </c:numRef>
          </c:val>
          <c:smooth val="0"/>
        </c:ser>
        <c:ser>
          <c:idx val="6"/>
          <c:order val="2"/>
          <c:tx>
            <c:strRef>
              <c:f>'DATA&amp;CALC'!$H$1</c:f>
              <c:strCache>
                <c:ptCount val="1"/>
                <c:pt idx="0">
                  <c:v>EUR003M </c:v>
                </c:pt>
              </c:strCache>
            </c:strRef>
          </c:tx>
          <c:spPr>
            <a:ln w="34925" cap="rnd">
              <a:solidFill>
                <a:schemeClr val="accent1">
                  <a:lumMod val="60000"/>
                </a:schemeClr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cat>
            <c:numRef>
              <c:f>'DATA&amp;CALC'!$A$2:$A$940</c:f>
              <c:numCache>
                <c:formatCode>m/d/yy</c:formatCode>
                <c:ptCount val="939"/>
                <c:pt idx="0" formatCode="dd\.mm\.yyyy">
                  <c:v>36168.0</c:v>
                </c:pt>
                <c:pt idx="1">
                  <c:v>36175.0</c:v>
                </c:pt>
                <c:pt idx="2">
                  <c:v>36182.0</c:v>
                </c:pt>
                <c:pt idx="3">
                  <c:v>36189.0</c:v>
                </c:pt>
                <c:pt idx="4">
                  <c:v>36196.0</c:v>
                </c:pt>
                <c:pt idx="5">
                  <c:v>36203.0</c:v>
                </c:pt>
                <c:pt idx="6">
                  <c:v>36210.0</c:v>
                </c:pt>
                <c:pt idx="7">
                  <c:v>36217.0</c:v>
                </c:pt>
                <c:pt idx="8">
                  <c:v>36224.0</c:v>
                </c:pt>
                <c:pt idx="9">
                  <c:v>36231.0</c:v>
                </c:pt>
                <c:pt idx="10">
                  <c:v>36238.0</c:v>
                </c:pt>
                <c:pt idx="11">
                  <c:v>36245.0</c:v>
                </c:pt>
                <c:pt idx="12">
                  <c:v>36252.0</c:v>
                </c:pt>
                <c:pt idx="13">
                  <c:v>36259.0</c:v>
                </c:pt>
                <c:pt idx="14">
                  <c:v>36266.0</c:v>
                </c:pt>
                <c:pt idx="15">
                  <c:v>36273.0</c:v>
                </c:pt>
                <c:pt idx="16">
                  <c:v>36280.0</c:v>
                </c:pt>
                <c:pt idx="17">
                  <c:v>36287.0</c:v>
                </c:pt>
                <c:pt idx="18">
                  <c:v>36294.0</c:v>
                </c:pt>
                <c:pt idx="19">
                  <c:v>36301.0</c:v>
                </c:pt>
                <c:pt idx="20">
                  <c:v>36308.0</c:v>
                </c:pt>
                <c:pt idx="21">
                  <c:v>36315.0</c:v>
                </c:pt>
                <c:pt idx="22">
                  <c:v>36322.0</c:v>
                </c:pt>
                <c:pt idx="23">
                  <c:v>36329.0</c:v>
                </c:pt>
                <c:pt idx="24">
                  <c:v>36336.0</c:v>
                </c:pt>
                <c:pt idx="25">
                  <c:v>36343.0</c:v>
                </c:pt>
                <c:pt idx="26">
                  <c:v>36350.0</c:v>
                </c:pt>
                <c:pt idx="27">
                  <c:v>36357.0</c:v>
                </c:pt>
                <c:pt idx="28">
                  <c:v>36364.0</c:v>
                </c:pt>
                <c:pt idx="29">
                  <c:v>36371.0</c:v>
                </c:pt>
                <c:pt idx="30">
                  <c:v>36378.0</c:v>
                </c:pt>
                <c:pt idx="31">
                  <c:v>36385.0</c:v>
                </c:pt>
                <c:pt idx="32">
                  <c:v>36392.0</c:v>
                </c:pt>
                <c:pt idx="33">
                  <c:v>36399.0</c:v>
                </c:pt>
                <c:pt idx="34">
                  <c:v>36406.0</c:v>
                </c:pt>
                <c:pt idx="35">
                  <c:v>36413.0</c:v>
                </c:pt>
                <c:pt idx="36">
                  <c:v>36420.0</c:v>
                </c:pt>
                <c:pt idx="37">
                  <c:v>36427.0</c:v>
                </c:pt>
                <c:pt idx="38">
                  <c:v>36434.0</c:v>
                </c:pt>
                <c:pt idx="39">
                  <c:v>36441.0</c:v>
                </c:pt>
                <c:pt idx="40">
                  <c:v>36448.0</c:v>
                </c:pt>
                <c:pt idx="41">
                  <c:v>36455.0</c:v>
                </c:pt>
                <c:pt idx="42">
                  <c:v>36462.0</c:v>
                </c:pt>
                <c:pt idx="43">
                  <c:v>36469.0</c:v>
                </c:pt>
                <c:pt idx="44">
                  <c:v>36476.0</c:v>
                </c:pt>
                <c:pt idx="45">
                  <c:v>36483.0</c:v>
                </c:pt>
                <c:pt idx="46">
                  <c:v>36490.0</c:v>
                </c:pt>
                <c:pt idx="47">
                  <c:v>36497.0</c:v>
                </c:pt>
                <c:pt idx="48">
                  <c:v>36504.0</c:v>
                </c:pt>
                <c:pt idx="49">
                  <c:v>36511.0</c:v>
                </c:pt>
                <c:pt idx="50">
                  <c:v>36518.0</c:v>
                </c:pt>
                <c:pt idx="51">
                  <c:v>36525.0</c:v>
                </c:pt>
                <c:pt idx="52">
                  <c:v>36532.0</c:v>
                </c:pt>
                <c:pt idx="53">
                  <c:v>36539.0</c:v>
                </c:pt>
                <c:pt idx="54">
                  <c:v>36546.0</c:v>
                </c:pt>
                <c:pt idx="55">
                  <c:v>36553.0</c:v>
                </c:pt>
                <c:pt idx="56">
                  <c:v>36560.0</c:v>
                </c:pt>
                <c:pt idx="57">
                  <c:v>36567.0</c:v>
                </c:pt>
                <c:pt idx="58">
                  <c:v>36574.0</c:v>
                </c:pt>
                <c:pt idx="59">
                  <c:v>36581.0</c:v>
                </c:pt>
                <c:pt idx="60">
                  <c:v>36588.0</c:v>
                </c:pt>
                <c:pt idx="61">
                  <c:v>36595.0</c:v>
                </c:pt>
                <c:pt idx="62">
                  <c:v>36602.0</c:v>
                </c:pt>
                <c:pt idx="63">
                  <c:v>36609.0</c:v>
                </c:pt>
                <c:pt idx="64">
                  <c:v>36616.0</c:v>
                </c:pt>
                <c:pt idx="65">
                  <c:v>36623.0</c:v>
                </c:pt>
                <c:pt idx="66">
                  <c:v>36630.0</c:v>
                </c:pt>
                <c:pt idx="67">
                  <c:v>36637.0</c:v>
                </c:pt>
                <c:pt idx="68">
                  <c:v>36644.0</c:v>
                </c:pt>
                <c:pt idx="69">
                  <c:v>36651.0</c:v>
                </c:pt>
                <c:pt idx="70">
                  <c:v>36658.0</c:v>
                </c:pt>
                <c:pt idx="71">
                  <c:v>36665.0</c:v>
                </c:pt>
                <c:pt idx="72">
                  <c:v>36672.0</c:v>
                </c:pt>
                <c:pt idx="73">
                  <c:v>36679.0</c:v>
                </c:pt>
                <c:pt idx="74">
                  <c:v>36686.0</c:v>
                </c:pt>
                <c:pt idx="75">
                  <c:v>36693.0</c:v>
                </c:pt>
                <c:pt idx="76">
                  <c:v>36700.0</c:v>
                </c:pt>
                <c:pt idx="77">
                  <c:v>36707.0</c:v>
                </c:pt>
                <c:pt idx="78">
                  <c:v>36714.0</c:v>
                </c:pt>
                <c:pt idx="79">
                  <c:v>36721.0</c:v>
                </c:pt>
                <c:pt idx="80">
                  <c:v>36728.0</c:v>
                </c:pt>
                <c:pt idx="81">
                  <c:v>36735.0</c:v>
                </c:pt>
                <c:pt idx="82">
                  <c:v>36742.0</c:v>
                </c:pt>
                <c:pt idx="83">
                  <c:v>36749.0</c:v>
                </c:pt>
                <c:pt idx="84">
                  <c:v>36756.0</c:v>
                </c:pt>
                <c:pt idx="85">
                  <c:v>36763.0</c:v>
                </c:pt>
                <c:pt idx="86">
                  <c:v>36770.0</c:v>
                </c:pt>
                <c:pt idx="87">
                  <c:v>36777.0</c:v>
                </c:pt>
                <c:pt idx="88">
                  <c:v>36784.0</c:v>
                </c:pt>
                <c:pt idx="89">
                  <c:v>36791.0</c:v>
                </c:pt>
                <c:pt idx="90">
                  <c:v>36798.0</c:v>
                </c:pt>
                <c:pt idx="91">
                  <c:v>36805.0</c:v>
                </c:pt>
                <c:pt idx="92">
                  <c:v>36812.0</c:v>
                </c:pt>
                <c:pt idx="93">
                  <c:v>36819.0</c:v>
                </c:pt>
                <c:pt idx="94">
                  <c:v>36826.0</c:v>
                </c:pt>
                <c:pt idx="95">
                  <c:v>36833.0</c:v>
                </c:pt>
                <c:pt idx="96">
                  <c:v>36840.0</c:v>
                </c:pt>
                <c:pt idx="97">
                  <c:v>36847.0</c:v>
                </c:pt>
                <c:pt idx="98">
                  <c:v>36854.0</c:v>
                </c:pt>
                <c:pt idx="99">
                  <c:v>36861.0</c:v>
                </c:pt>
                <c:pt idx="100">
                  <c:v>36868.0</c:v>
                </c:pt>
                <c:pt idx="101">
                  <c:v>36875.0</c:v>
                </c:pt>
                <c:pt idx="102">
                  <c:v>36882.0</c:v>
                </c:pt>
                <c:pt idx="103">
                  <c:v>36889.0</c:v>
                </c:pt>
                <c:pt idx="104">
                  <c:v>36896.0</c:v>
                </c:pt>
                <c:pt idx="105">
                  <c:v>36903.0</c:v>
                </c:pt>
                <c:pt idx="106">
                  <c:v>36910.0</c:v>
                </c:pt>
                <c:pt idx="107">
                  <c:v>36917.0</c:v>
                </c:pt>
                <c:pt idx="108">
                  <c:v>36924.0</c:v>
                </c:pt>
                <c:pt idx="109">
                  <c:v>36931.0</c:v>
                </c:pt>
                <c:pt idx="110">
                  <c:v>36938.0</c:v>
                </c:pt>
                <c:pt idx="111">
                  <c:v>36945.0</c:v>
                </c:pt>
                <c:pt idx="112">
                  <c:v>36952.0</c:v>
                </c:pt>
                <c:pt idx="113">
                  <c:v>36959.0</c:v>
                </c:pt>
                <c:pt idx="114">
                  <c:v>36966.0</c:v>
                </c:pt>
                <c:pt idx="115">
                  <c:v>36973.0</c:v>
                </c:pt>
                <c:pt idx="116">
                  <c:v>36980.0</c:v>
                </c:pt>
                <c:pt idx="117">
                  <c:v>36987.0</c:v>
                </c:pt>
                <c:pt idx="118">
                  <c:v>36994.0</c:v>
                </c:pt>
                <c:pt idx="119">
                  <c:v>37001.0</c:v>
                </c:pt>
                <c:pt idx="120">
                  <c:v>37008.0</c:v>
                </c:pt>
                <c:pt idx="121">
                  <c:v>37015.0</c:v>
                </c:pt>
                <c:pt idx="122">
                  <c:v>37022.0</c:v>
                </c:pt>
                <c:pt idx="123">
                  <c:v>37029.0</c:v>
                </c:pt>
                <c:pt idx="124">
                  <c:v>37036.0</c:v>
                </c:pt>
                <c:pt idx="125">
                  <c:v>37043.0</c:v>
                </c:pt>
                <c:pt idx="126">
                  <c:v>37050.0</c:v>
                </c:pt>
                <c:pt idx="127">
                  <c:v>37057.0</c:v>
                </c:pt>
                <c:pt idx="128">
                  <c:v>37064.0</c:v>
                </c:pt>
                <c:pt idx="129">
                  <c:v>37071.0</c:v>
                </c:pt>
                <c:pt idx="130">
                  <c:v>37078.0</c:v>
                </c:pt>
                <c:pt idx="131">
                  <c:v>37085.0</c:v>
                </c:pt>
                <c:pt idx="132">
                  <c:v>37092.0</c:v>
                </c:pt>
                <c:pt idx="133">
                  <c:v>37099.0</c:v>
                </c:pt>
                <c:pt idx="134">
                  <c:v>37106.0</c:v>
                </c:pt>
                <c:pt idx="135">
                  <c:v>37113.0</c:v>
                </c:pt>
                <c:pt idx="136">
                  <c:v>37120.0</c:v>
                </c:pt>
                <c:pt idx="137">
                  <c:v>37127.0</c:v>
                </c:pt>
                <c:pt idx="138">
                  <c:v>37134.0</c:v>
                </c:pt>
                <c:pt idx="139">
                  <c:v>37141.0</c:v>
                </c:pt>
                <c:pt idx="140">
                  <c:v>37148.0</c:v>
                </c:pt>
                <c:pt idx="141">
                  <c:v>37155.0</c:v>
                </c:pt>
                <c:pt idx="142">
                  <c:v>37162.0</c:v>
                </c:pt>
                <c:pt idx="143">
                  <c:v>37169.0</c:v>
                </c:pt>
                <c:pt idx="144">
                  <c:v>37176.0</c:v>
                </c:pt>
                <c:pt idx="145">
                  <c:v>37183.0</c:v>
                </c:pt>
                <c:pt idx="146">
                  <c:v>37190.0</c:v>
                </c:pt>
                <c:pt idx="147">
                  <c:v>37197.0</c:v>
                </c:pt>
                <c:pt idx="148">
                  <c:v>37204.0</c:v>
                </c:pt>
                <c:pt idx="149">
                  <c:v>37211.0</c:v>
                </c:pt>
                <c:pt idx="150">
                  <c:v>37218.0</c:v>
                </c:pt>
                <c:pt idx="151">
                  <c:v>37225.0</c:v>
                </c:pt>
                <c:pt idx="152">
                  <c:v>37232.0</c:v>
                </c:pt>
                <c:pt idx="153">
                  <c:v>37239.0</c:v>
                </c:pt>
                <c:pt idx="154">
                  <c:v>37246.0</c:v>
                </c:pt>
                <c:pt idx="155">
                  <c:v>37253.0</c:v>
                </c:pt>
                <c:pt idx="156">
                  <c:v>37260.0</c:v>
                </c:pt>
                <c:pt idx="157">
                  <c:v>37267.0</c:v>
                </c:pt>
                <c:pt idx="158">
                  <c:v>37274.0</c:v>
                </c:pt>
                <c:pt idx="159">
                  <c:v>37281.0</c:v>
                </c:pt>
                <c:pt idx="160">
                  <c:v>37288.0</c:v>
                </c:pt>
                <c:pt idx="161">
                  <c:v>37295.0</c:v>
                </c:pt>
                <c:pt idx="162">
                  <c:v>37302.0</c:v>
                </c:pt>
                <c:pt idx="163">
                  <c:v>37309.0</c:v>
                </c:pt>
                <c:pt idx="164">
                  <c:v>37316.0</c:v>
                </c:pt>
                <c:pt idx="165">
                  <c:v>37323.0</c:v>
                </c:pt>
                <c:pt idx="166">
                  <c:v>37330.0</c:v>
                </c:pt>
                <c:pt idx="167">
                  <c:v>37337.0</c:v>
                </c:pt>
                <c:pt idx="168">
                  <c:v>37344.0</c:v>
                </c:pt>
                <c:pt idx="169">
                  <c:v>37351.0</c:v>
                </c:pt>
                <c:pt idx="170">
                  <c:v>37358.0</c:v>
                </c:pt>
                <c:pt idx="171">
                  <c:v>37365.0</c:v>
                </c:pt>
                <c:pt idx="172">
                  <c:v>37372.0</c:v>
                </c:pt>
                <c:pt idx="173">
                  <c:v>37379.0</c:v>
                </c:pt>
                <c:pt idx="174">
                  <c:v>37386.0</c:v>
                </c:pt>
                <c:pt idx="175">
                  <c:v>37393.0</c:v>
                </c:pt>
                <c:pt idx="176">
                  <c:v>37400.0</c:v>
                </c:pt>
                <c:pt idx="177">
                  <c:v>37407.0</c:v>
                </c:pt>
                <c:pt idx="178">
                  <c:v>37414.0</c:v>
                </c:pt>
                <c:pt idx="179">
                  <c:v>37421.0</c:v>
                </c:pt>
                <c:pt idx="180">
                  <c:v>37428.0</c:v>
                </c:pt>
                <c:pt idx="181">
                  <c:v>37435.0</c:v>
                </c:pt>
                <c:pt idx="182">
                  <c:v>37442.0</c:v>
                </c:pt>
                <c:pt idx="183">
                  <c:v>37449.0</c:v>
                </c:pt>
                <c:pt idx="184">
                  <c:v>37456.0</c:v>
                </c:pt>
                <c:pt idx="185">
                  <c:v>37463.0</c:v>
                </c:pt>
                <c:pt idx="186">
                  <c:v>37470.0</c:v>
                </c:pt>
                <c:pt idx="187">
                  <c:v>37477.0</c:v>
                </c:pt>
                <c:pt idx="188">
                  <c:v>37484.0</c:v>
                </c:pt>
                <c:pt idx="189">
                  <c:v>37491.0</c:v>
                </c:pt>
                <c:pt idx="190">
                  <c:v>37498.0</c:v>
                </c:pt>
                <c:pt idx="191">
                  <c:v>37505.0</c:v>
                </c:pt>
                <c:pt idx="192">
                  <c:v>37512.0</c:v>
                </c:pt>
                <c:pt idx="193">
                  <c:v>37519.0</c:v>
                </c:pt>
                <c:pt idx="194">
                  <c:v>37526.0</c:v>
                </c:pt>
                <c:pt idx="195">
                  <c:v>37533.0</c:v>
                </c:pt>
                <c:pt idx="196">
                  <c:v>37540.0</c:v>
                </c:pt>
                <c:pt idx="197">
                  <c:v>37547.0</c:v>
                </c:pt>
                <c:pt idx="198">
                  <c:v>37554.0</c:v>
                </c:pt>
                <c:pt idx="199">
                  <c:v>37561.0</c:v>
                </c:pt>
                <c:pt idx="200">
                  <c:v>37568.0</c:v>
                </c:pt>
                <c:pt idx="201">
                  <c:v>37575.0</c:v>
                </c:pt>
                <c:pt idx="202">
                  <c:v>37582.0</c:v>
                </c:pt>
                <c:pt idx="203">
                  <c:v>37589.0</c:v>
                </c:pt>
                <c:pt idx="204">
                  <c:v>37596.0</c:v>
                </c:pt>
                <c:pt idx="205">
                  <c:v>37603.0</c:v>
                </c:pt>
                <c:pt idx="206">
                  <c:v>37610.0</c:v>
                </c:pt>
                <c:pt idx="207">
                  <c:v>37617.0</c:v>
                </c:pt>
                <c:pt idx="208">
                  <c:v>37624.0</c:v>
                </c:pt>
                <c:pt idx="209">
                  <c:v>37631.0</c:v>
                </c:pt>
                <c:pt idx="210">
                  <c:v>37638.0</c:v>
                </c:pt>
                <c:pt idx="211">
                  <c:v>37645.0</c:v>
                </c:pt>
                <c:pt idx="212">
                  <c:v>37652.0</c:v>
                </c:pt>
                <c:pt idx="213">
                  <c:v>37659.0</c:v>
                </c:pt>
                <c:pt idx="214">
                  <c:v>37666.0</c:v>
                </c:pt>
                <c:pt idx="215">
                  <c:v>37673.0</c:v>
                </c:pt>
                <c:pt idx="216">
                  <c:v>37680.0</c:v>
                </c:pt>
                <c:pt idx="217">
                  <c:v>37687.0</c:v>
                </c:pt>
                <c:pt idx="218">
                  <c:v>37694.0</c:v>
                </c:pt>
                <c:pt idx="219">
                  <c:v>37701.0</c:v>
                </c:pt>
                <c:pt idx="220">
                  <c:v>37708.0</c:v>
                </c:pt>
                <c:pt idx="221">
                  <c:v>37715.0</c:v>
                </c:pt>
                <c:pt idx="222">
                  <c:v>37722.0</c:v>
                </c:pt>
                <c:pt idx="223">
                  <c:v>37729.0</c:v>
                </c:pt>
                <c:pt idx="224">
                  <c:v>37736.0</c:v>
                </c:pt>
                <c:pt idx="225">
                  <c:v>37743.0</c:v>
                </c:pt>
                <c:pt idx="226">
                  <c:v>37750.0</c:v>
                </c:pt>
                <c:pt idx="227">
                  <c:v>37757.0</c:v>
                </c:pt>
                <c:pt idx="228">
                  <c:v>37764.0</c:v>
                </c:pt>
                <c:pt idx="229">
                  <c:v>37771.0</c:v>
                </c:pt>
                <c:pt idx="230">
                  <c:v>37778.0</c:v>
                </c:pt>
                <c:pt idx="231">
                  <c:v>37785.0</c:v>
                </c:pt>
                <c:pt idx="232">
                  <c:v>37792.0</c:v>
                </c:pt>
                <c:pt idx="233">
                  <c:v>37799.0</c:v>
                </c:pt>
                <c:pt idx="234">
                  <c:v>37806.0</c:v>
                </c:pt>
                <c:pt idx="235">
                  <c:v>37813.0</c:v>
                </c:pt>
                <c:pt idx="236">
                  <c:v>37820.0</c:v>
                </c:pt>
                <c:pt idx="237">
                  <c:v>37827.0</c:v>
                </c:pt>
                <c:pt idx="238">
                  <c:v>37834.0</c:v>
                </c:pt>
                <c:pt idx="239">
                  <c:v>37841.0</c:v>
                </c:pt>
                <c:pt idx="240">
                  <c:v>37848.0</c:v>
                </c:pt>
                <c:pt idx="241">
                  <c:v>37855.0</c:v>
                </c:pt>
                <c:pt idx="242">
                  <c:v>37862.0</c:v>
                </c:pt>
                <c:pt idx="243">
                  <c:v>37869.0</c:v>
                </c:pt>
                <c:pt idx="244">
                  <c:v>37876.0</c:v>
                </c:pt>
                <c:pt idx="245">
                  <c:v>37883.0</c:v>
                </c:pt>
                <c:pt idx="246">
                  <c:v>37890.0</c:v>
                </c:pt>
                <c:pt idx="247">
                  <c:v>37897.0</c:v>
                </c:pt>
                <c:pt idx="248">
                  <c:v>37904.0</c:v>
                </c:pt>
                <c:pt idx="249">
                  <c:v>37911.0</c:v>
                </c:pt>
                <c:pt idx="250">
                  <c:v>37918.0</c:v>
                </c:pt>
                <c:pt idx="251">
                  <c:v>37925.0</c:v>
                </c:pt>
                <c:pt idx="252">
                  <c:v>37932.0</c:v>
                </c:pt>
                <c:pt idx="253">
                  <c:v>37939.0</c:v>
                </c:pt>
                <c:pt idx="254">
                  <c:v>37946.0</c:v>
                </c:pt>
                <c:pt idx="255">
                  <c:v>37953.0</c:v>
                </c:pt>
                <c:pt idx="256">
                  <c:v>37960.0</c:v>
                </c:pt>
                <c:pt idx="257">
                  <c:v>37967.0</c:v>
                </c:pt>
                <c:pt idx="258">
                  <c:v>37974.0</c:v>
                </c:pt>
                <c:pt idx="259">
                  <c:v>37981.0</c:v>
                </c:pt>
                <c:pt idx="260">
                  <c:v>37988.0</c:v>
                </c:pt>
                <c:pt idx="261">
                  <c:v>37995.0</c:v>
                </c:pt>
                <c:pt idx="262">
                  <c:v>38002.0</c:v>
                </c:pt>
                <c:pt idx="263">
                  <c:v>38009.0</c:v>
                </c:pt>
                <c:pt idx="264">
                  <c:v>38016.0</c:v>
                </c:pt>
                <c:pt idx="265">
                  <c:v>38023.0</c:v>
                </c:pt>
                <c:pt idx="266">
                  <c:v>38030.0</c:v>
                </c:pt>
                <c:pt idx="267">
                  <c:v>38037.0</c:v>
                </c:pt>
                <c:pt idx="268">
                  <c:v>38044.0</c:v>
                </c:pt>
                <c:pt idx="269">
                  <c:v>38051.0</c:v>
                </c:pt>
                <c:pt idx="270">
                  <c:v>38058.0</c:v>
                </c:pt>
                <c:pt idx="271">
                  <c:v>38065.0</c:v>
                </c:pt>
                <c:pt idx="272">
                  <c:v>38072.0</c:v>
                </c:pt>
                <c:pt idx="273">
                  <c:v>38079.0</c:v>
                </c:pt>
                <c:pt idx="274">
                  <c:v>38086.0</c:v>
                </c:pt>
                <c:pt idx="275">
                  <c:v>38093.0</c:v>
                </c:pt>
                <c:pt idx="276">
                  <c:v>38100.0</c:v>
                </c:pt>
                <c:pt idx="277">
                  <c:v>38107.0</c:v>
                </c:pt>
                <c:pt idx="278">
                  <c:v>38114.0</c:v>
                </c:pt>
                <c:pt idx="279">
                  <c:v>38121.0</c:v>
                </c:pt>
                <c:pt idx="280">
                  <c:v>38128.0</c:v>
                </c:pt>
                <c:pt idx="281">
                  <c:v>38135.0</c:v>
                </c:pt>
                <c:pt idx="282">
                  <c:v>38142.0</c:v>
                </c:pt>
                <c:pt idx="283">
                  <c:v>38149.0</c:v>
                </c:pt>
                <c:pt idx="284">
                  <c:v>38156.0</c:v>
                </c:pt>
                <c:pt idx="285">
                  <c:v>38163.0</c:v>
                </c:pt>
                <c:pt idx="286">
                  <c:v>38170.0</c:v>
                </c:pt>
                <c:pt idx="287">
                  <c:v>38177.0</c:v>
                </c:pt>
                <c:pt idx="288">
                  <c:v>38184.0</c:v>
                </c:pt>
                <c:pt idx="289">
                  <c:v>38191.0</c:v>
                </c:pt>
                <c:pt idx="290">
                  <c:v>38198.0</c:v>
                </c:pt>
                <c:pt idx="291">
                  <c:v>38205.0</c:v>
                </c:pt>
                <c:pt idx="292">
                  <c:v>38212.0</c:v>
                </c:pt>
                <c:pt idx="293">
                  <c:v>38219.0</c:v>
                </c:pt>
                <c:pt idx="294">
                  <c:v>38226.0</c:v>
                </c:pt>
                <c:pt idx="295">
                  <c:v>38233.0</c:v>
                </c:pt>
                <c:pt idx="296">
                  <c:v>38240.0</c:v>
                </c:pt>
                <c:pt idx="297">
                  <c:v>38247.0</c:v>
                </c:pt>
                <c:pt idx="298">
                  <c:v>38254.0</c:v>
                </c:pt>
                <c:pt idx="299">
                  <c:v>38261.0</c:v>
                </c:pt>
                <c:pt idx="300">
                  <c:v>38268.0</c:v>
                </c:pt>
                <c:pt idx="301">
                  <c:v>38275.0</c:v>
                </c:pt>
                <c:pt idx="302">
                  <c:v>38282.0</c:v>
                </c:pt>
                <c:pt idx="303">
                  <c:v>38289.0</c:v>
                </c:pt>
                <c:pt idx="304">
                  <c:v>38296.0</c:v>
                </c:pt>
                <c:pt idx="305">
                  <c:v>38303.0</c:v>
                </c:pt>
                <c:pt idx="306">
                  <c:v>38310.0</c:v>
                </c:pt>
                <c:pt idx="307">
                  <c:v>38317.0</c:v>
                </c:pt>
                <c:pt idx="308">
                  <c:v>38324.0</c:v>
                </c:pt>
                <c:pt idx="309">
                  <c:v>38331.0</c:v>
                </c:pt>
                <c:pt idx="310">
                  <c:v>38338.0</c:v>
                </c:pt>
                <c:pt idx="311">
                  <c:v>38345.0</c:v>
                </c:pt>
                <c:pt idx="312">
                  <c:v>38352.0</c:v>
                </c:pt>
                <c:pt idx="313">
                  <c:v>38359.0</c:v>
                </c:pt>
                <c:pt idx="314">
                  <c:v>38366.0</c:v>
                </c:pt>
                <c:pt idx="315">
                  <c:v>38373.0</c:v>
                </c:pt>
                <c:pt idx="316">
                  <c:v>38380.0</c:v>
                </c:pt>
                <c:pt idx="317">
                  <c:v>38387.0</c:v>
                </c:pt>
                <c:pt idx="318">
                  <c:v>38394.0</c:v>
                </c:pt>
                <c:pt idx="319">
                  <c:v>38401.0</c:v>
                </c:pt>
                <c:pt idx="320">
                  <c:v>38408.0</c:v>
                </c:pt>
                <c:pt idx="321">
                  <c:v>38415.0</c:v>
                </c:pt>
                <c:pt idx="322">
                  <c:v>38422.0</c:v>
                </c:pt>
                <c:pt idx="323">
                  <c:v>38429.0</c:v>
                </c:pt>
                <c:pt idx="324">
                  <c:v>38436.0</c:v>
                </c:pt>
                <c:pt idx="325">
                  <c:v>38443.0</c:v>
                </c:pt>
                <c:pt idx="326">
                  <c:v>38450.0</c:v>
                </c:pt>
                <c:pt idx="327">
                  <c:v>38457.0</c:v>
                </c:pt>
                <c:pt idx="328">
                  <c:v>38464.0</c:v>
                </c:pt>
                <c:pt idx="329">
                  <c:v>38471.0</c:v>
                </c:pt>
                <c:pt idx="330">
                  <c:v>38478.0</c:v>
                </c:pt>
                <c:pt idx="331">
                  <c:v>38485.0</c:v>
                </c:pt>
                <c:pt idx="332">
                  <c:v>38492.0</c:v>
                </c:pt>
                <c:pt idx="333">
                  <c:v>38499.0</c:v>
                </c:pt>
                <c:pt idx="334">
                  <c:v>38506.0</c:v>
                </c:pt>
                <c:pt idx="335">
                  <c:v>38513.0</c:v>
                </c:pt>
                <c:pt idx="336">
                  <c:v>38520.0</c:v>
                </c:pt>
                <c:pt idx="337">
                  <c:v>38527.0</c:v>
                </c:pt>
                <c:pt idx="338">
                  <c:v>38534.0</c:v>
                </c:pt>
                <c:pt idx="339">
                  <c:v>38541.0</c:v>
                </c:pt>
                <c:pt idx="340">
                  <c:v>38548.0</c:v>
                </c:pt>
                <c:pt idx="341">
                  <c:v>38555.0</c:v>
                </c:pt>
                <c:pt idx="342">
                  <c:v>38562.0</c:v>
                </c:pt>
                <c:pt idx="343">
                  <c:v>38569.0</c:v>
                </c:pt>
                <c:pt idx="344">
                  <c:v>38576.0</c:v>
                </c:pt>
                <c:pt idx="345">
                  <c:v>38583.0</c:v>
                </c:pt>
                <c:pt idx="346">
                  <c:v>38590.0</c:v>
                </c:pt>
                <c:pt idx="347">
                  <c:v>38597.0</c:v>
                </c:pt>
                <c:pt idx="348">
                  <c:v>38604.0</c:v>
                </c:pt>
                <c:pt idx="349">
                  <c:v>38611.0</c:v>
                </c:pt>
                <c:pt idx="350">
                  <c:v>38618.0</c:v>
                </c:pt>
                <c:pt idx="351">
                  <c:v>38625.0</c:v>
                </c:pt>
                <c:pt idx="352">
                  <c:v>38632.0</c:v>
                </c:pt>
                <c:pt idx="353">
                  <c:v>38639.0</c:v>
                </c:pt>
                <c:pt idx="354">
                  <c:v>38646.0</c:v>
                </c:pt>
                <c:pt idx="355">
                  <c:v>38653.0</c:v>
                </c:pt>
                <c:pt idx="356">
                  <c:v>38660.0</c:v>
                </c:pt>
                <c:pt idx="357">
                  <c:v>38667.0</c:v>
                </c:pt>
                <c:pt idx="358">
                  <c:v>38674.0</c:v>
                </c:pt>
                <c:pt idx="359">
                  <c:v>38681.0</c:v>
                </c:pt>
                <c:pt idx="360">
                  <c:v>38688.0</c:v>
                </c:pt>
                <c:pt idx="361">
                  <c:v>38695.0</c:v>
                </c:pt>
                <c:pt idx="362">
                  <c:v>38702.0</c:v>
                </c:pt>
                <c:pt idx="363">
                  <c:v>38709.0</c:v>
                </c:pt>
                <c:pt idx="364">
                  <c:v>38716.0</c:v>
                </c:pt>
                <c:pt idx="365">
                  <c:v>38723.0</c:v>
                </c:pt>
                <c:pt idx="366">
                  <c:v>38730.0</c:v>
                </c:pt>
                <c:pt idx="367">
                  <c:v>38737.0</c:v>
                </c:pt>
                <c:pt idx="368">
                  <c:v>38744.0</c:v>
                </c:pt>
                <c:pt idx="369">
                  <c:v>38751.0</c:v>
                </c:pt>
                <c:pt idx="370">
                  <c:v>38758.0</c:v>
                </c:pt>
                <c:pt idx="371">
                  <c:v>38765.0</c:v>
                </c:pt>
                <c:pt idx="372">
                  <c:v>38772.0</c:v>
                </c:pt>
                <c:pt idx="373">
                  <c:v>38779.0</c:v>
                </c:pt>
                <c:pt idx="374">
                  <c:v>38786.0</c:v>
                </c:pt>
                <c:pt idx="375">
                  <c:v>38793.0</c:v>
                </c:pt>
                <c:pt idx="376">
                  <c:v>38800.0</c:v>
                </c:pt>
                <c:pt idx="377">
                  <c:v>38807.0</c:v>
                </c:pt>
                <c:pt idx="378">
                  <c:v>38814.0</c:v>
                </c:pt>
                <c:pt idx="379">
                  <c:v>38821.0</c:v>
                </c:pt>
                <c:pt idx="380">
                  <c:v>38828.0</c:v>
                </c:pt>
                <c:pt idx="381">
                  <c:v>38835.0</c:v>
                </c:pt>
                <c:pt idx="382">
                  <c:v>38842.0</c:v>
                </c:pt>
                <c:pt idx="383">
                  <c:v>38849.0</c:v>
                </c:pt>
                <c:pt idx="384">
                  <c:v>38856.0</c:v>
                </c:pt>
                <c:pt idx="385">
                  <c:v>38863.0</c:v>
                </c:pt>
                <c:pt idx="386">
                  <c:v>38870.0</c:v>
                </c:pt>
                <c:pt idx="387">
                  <c:v>38877.0</c:v>
                </c:pt>
                <c:pt idx="388">
                  <c:v>38884.0</c:v>
                </c:pt>
                <c:pt idx="389">
                  <c:v>38891.0</c:v>
                </c:pt>
                <c:pt idx="390">
                  <c:v>38898.0</c:v>
                </c:pt>
                <c:pt idx="391">
                  <c:v>38905.0</c:v>
                </c:pt>
                <c:pt idx="392">
                  <c:v>38912.0</c:v>
                </c:pt>
                <c:pt idx="393">
                  <c:v>38919.0</c:v>
                </c:pt>
                <c:pt idx="394">
                  <c:v>38926.0</c:v>
                </c:pt>
                <c:pt idx="395">
                  <c:v>38933.0</c:v>
                </c:pt>
                <c:pt idx="396">
                  <c:v>38940.0</c:v>
                </c:pt>
                <c:pt idx="397">
                  <c:v>38947.0</c:v>
                </c:pt>
                <c:pt idx="398">
                  <c:v>38954.0</c:v>
                </c:pt>
                <c:pt idx="399">
                  <c:v>38961.0</c:v>
                </c:pt>
                <c:pt idx="400">
                  <c:v>38968.0</c:v>
                </c:pt>
                <c:pt idx="401">
                  <c:v>38975.0</c:v>
                </c:pt>
                <c:pt idx="402">
                  <c:v>38982.0</c:v>
                </c:pt>
                <c:pt idx="403">
                  <c:v>38989.0</c:v>
                </c:pt>
                <c:pt idx="404">
                  <c:v>38996.0</c:v>
                </c:pt>
                <c:pt idx="405">
                  <c:v>39003.0</c:v>
                </c:pt>
                <c:pt idx="406">
                  <c:v>39010.0</c:v>
                </c:pt>
                <c:pt idx="407">
                  <c:v>39017.0</c:v>
                </c:pt>
                <c:pt idx="408">
                  <c:v>39024.0</c:v>
                </c:pt>
                <c:pt idx="409">
                  <c:v>39031.0</c:v>
                </c:pt>
                <c:pt idx="410">
                  <c:v>39038.0</c:v>
                </c:pt>
                <c:pt idx="411">
                  <c:v>39045.0</c:v>
                </c:pt>
                <c:pt idx="412">
                  <c:v>39052.0</c:v>
                </c:pt>
                <c:pt idx="413">
                  <c:v>39059.0</c:v>
                </c:pt>
                <c:pt idx="414">
                  <c:v>39066.0</c:v>
                </c:pt>
                <c:pt idx="415">
                  <c:v>39073.0</c:v>
                </c:pt>
                <c:pt idx="416">
                  <c:v>39080.0</c:v>
                </c:pt>
                <c:pt idx="417">
                  <c:v>39087.0</c:v>
                </c:pt>
                <c:pt idx="418">
                  <c:v>39094.0</c:v>
                </c:pt>
                <c:pt idx="419">
                  <c:v>39101.0</c:v>
                </c:pt>
                <c:pt idx="420">
                  <c:v>39108.0</c:v>
                </c:pt>
                <c:pt idx="421">
                  <c:v>39115.0</c:v>
                </c:pt>
                <c:pt idx="422">
                  <c:v>39122.0</c:v>
                </c:pt>
                <c:pt idx="423">
                  <c:v>39129.0</c:v>
                </c:pt>
                <c:pt idx="424">
                  <c:v>39136.0</c:v>
                </c:pt>
                <c:pt idx="425">
                  <c:v>39143.0</c:v>
                </c:pt>
                <c:pt idx="426">
                  <c:v>39150.0</c:v>
                </c:pt>
                <c:pt idx="427">
                  <c:v>39157.0</c:v>
                </c:pt>
                <c:pt idx="428">
                  <c:v>39164.0</c:v>
                </c:pt>
                <c:pt idx="429">
                  <c:v>39171.0</c:v>
                </c:pt>
                <c:pt idx="430">
                  <c:v>39178.0</c:v>
                </c:pt>
                <c:pt idx="431">
                  <c:v>39185.0</c:v>
                </c:pt>
                <c:pt idx="432">
                  <c:v>39192.0</c:v>
                </c:pt>
                <c:pt idx="433">
                  <c:v>39199.0</c:v>
                </c:pt>
                <c:pt idx="434">
                  <c:v>39206.0</c:v>
                </c:pt>
                <c:pt idx="435">
                  <c:v>39213.0</c:v>
                </c:pt>
                <c:pt idx="436">
                  <c:v>39220.0</c:v>
                </c:pt>
                <c:pt idx="437">
                  <c:v>39227.0</c:v>
                </c:pt>
                <c:pt idx="438">
                  <c:v>39234.0</c:v>
                </c:pt>
                <c:pt idx="439">
                  <c:v>39241.0</c:v>
                </c:pt>
                <c:pt idx="440">
                  <c:v>39248.0</c:v>
                </c:pt>
                <c:pt idx="441">
                  <c:v>39255.0</c:v>
                </c:pt>
                <c:pt idx="442">
                  <c:v>39262.0</c:v>
                </c:pt>
                <c:pt idx="443">
                  <c:v>39269.0</c:v>
                </c:pt>
                <c:pt idx="444">
                  <c:v>39276.0</c:v>
                </c:pt>
                <c:pt idx="445">
                  <c:v>39283.0</c:v>
                </c:pt>
                <c:pt idx="446">
                  <c:v>39290.0</c:v>
                </c:pt>
                <c:pt idx="447">
                  <c:v>39297.0</c:v>
                </c:pt>
                <c:pt idx="448">
                  <c:v>39304.0</c:v>
                </c:pt>
                <c:pt idx="449">
                  <c:v>39311.0</c:v>
                </c:pt>
                <c:pt idx="450">
                  <c:v>39318.0</c:v>
                </c:pt>
                <c:pt idx="451">
                  <c:v>39325.0</c:v>
                </c:pt>
                <c:pt idx="452">
                  <c:v>39332.0</c:v>
                </c:pt>
                <c:pt idx="453">
                  <c:v>39339.0</c:v>
                </c:pt>
                <c:pt idx="454">
                  <c:v>39346.0</c:v>
                </c:pt>
                <c:pt idx="455">
                  <c:v>39353.0</c:v>
                </c:pt>
                <c:pt idx="456">
                  <c:v>39360.0</c:v>
                </c:pt>
                <c:pt idx="457">
                  <c:v>39367.0</c:v>
                </c:pt>
                <c:pt idx="458">
                  <c:v>39374.0</c:v>
                </c:pt>
                <c:pt idx="459">
                  <c:v>39381.0</c:v>
                </c:pt>
                <c:pt idx="460">
                  <c:v>39388.0</c:v>
                </c:pt>
                <c:pt idx="461">
                  <c:v>39395.0</c:v>
                </c:pt>
                <c:pt idx="462">
                  <c:v>39402.0</c:v>
                </c:pt>
                <c:pt idx="463">
                  <c:v>39409.0</c:v>
                </c:pt>
                <c:pt idx="464">
                  <c:v>39416.0</c:v>
                </c:pt>
                <c:pt idx="465">
                  <c:v>39423.0</c:v>
                </c:pt>
                <c:pt idx="466">
                  <c:v>39430.0</c:v>
                </c:pt>
                <c:pt idx="467">
                  <c:v>39437.0</c:v>
                </c:pt>
                <c:pt idx="468">
                  <c:v>39444.0</c:v>
                </c:pt>
                <c:pt idx="469">
                  <c:v>39451.0</c:v>
                </c:pt>
                <c:pt idx="470">
                  <c:v>39458.0</c:v>
                </c:pt>
                <c:pt idx="471">
                  <c:v>39465.0</c:v>
                </c:pt>
                <c:pt idx="472">
                  <c:v>39472.0</c:v>
                </c:pt>
                <c:pt idx="473">
                  <c:v>39479.0</c:v>
                </c:pt>
                <c:pt idx="474">
                  <c:v>39486.0</c:v>
                </c:pt>
                <c:pt idx="475">
                  <c:v>39493.0</c:v>
                </c:pt>
                <c:pt idx="476">
                  <c:v>39500.0</c:v>
                </c:pt>
                <c:pt idx="477">
                  <c:v>39507.0</c:v>
                </c:pt>
                <c:pt idx="478">
                  <c:v>39514.0</c:v>
                </c:pt>
                <c:pt idx="479">
                  <c:v>39521.0</c:v>
                </c:pt>
                <c:pt idx="480">
                  <c:v>39528.0</c:v>
                </c:pt>
                <c:pt idx="481">
                  <c:v>39535.0</c:v>
                </c:pt>
                <c:pt idx="482">
                  <c:v>39542.0</c:v>
                </c:pt>
                <c:pt idx="483">
                  <c:v>39549.0</c:v>
                </c:pt>
                <c:pt idx="484">
                  <c:v>39556.0</c:v>
                </c:pt>
                <c:pt idx="485">
                  <c:v>39563.0</c:v>
                </c:pt>
                <c:pt idx="486">
                  <c:v>39570.0</c:v>
                </c:pt>
                <c:pt idx="487">
                  <c:v>39577.0</c:v>
                </c:pt>
                <c:pt idx="488">
                  <c:v>39584.0</c:v>
                </c:pt>
                <c:pt idx="489">
                  <c:v>39591.0</c:v>
                </c:pt>
                <c:pt idx="490">
                  <c:v>39598.0</c:v>
                </c:pt>
                <c:pt idx="491">
                  <c:v>39605.0</c:v>
                </c:pt>
                <c:pt idx="492">
                  <c:v>39612.0</c:v>
                </c:pt>
                <c:pt idx="493">
                  <c:v>39619.0</c:v>
                </c:pt>
                <c:pt idx="494">
                  <c:v>39626.0</c:v>
                </c:pt>
                <c:pt idx="495">
                  <c:v>39633.0</c:v>
                </c:pt>
                <c:pt idx="496">
                  <c:v>39640.0</c:v>
                </c:pt>
                <c:pt idx="497">
                  <c:v>39647.0</c:v>
                </c:pt>
                <c:pt idx="498">
                  <c:v>39654.0</c:v>
                </c:pt>
                <c:pt idx="499">
                  <c:v>39661.0</c:v>
                </c:pt>
                <c:pt idx="500">
                  <c:v>39668.0</c:v>
                </c:pt>
                <c:pt idx="501">
                  <c:v>39675.0</c:v>
                </c:pt>
                <c:pt idx="502">
                  <c:v>39682.0</c:v>
                </c:pt>
                <c:pt idx="503">
                  <c:v>39689.0</c:v>
                </c:pt>
                <c:pt idx="504">
                  <c:v>39696.0</c:v>
                </c:pt>
                <c:pt idx="505">
                  <c:v>39703.0</c:v>
                </c:pt>
                <c:pt idx="506">
                  <c:v>39710.0</c:v>
                </c:pt>
                <c:pt idx="507">
                  <c:v>39717.0</c:v>
                </c:pt>
                <c:pt idx="508">
                  <c:v>39724.0</c:v>
                </c:pt>
                <c:pt idx="509">
                  <c:v>39731.0</c:v>
                </c:pt>
                <c:pt idx="510">
                  <c:v>39738.0</c:v>
                </c:pt>
                <c:pt idx="511">
                  <c:v>39745.0</c:v>
                </c:pt>
                <c:pt idx="512">
                  <c:v>39752.0</c:v>
                </c:pt>
                <c:pt idx="513">
                  <c:v>39759.0</c:v>
                </c:pt>
                <c:pt idx="514">
                  <c:v>39766.0</c:v>
                </c:pt>
                <c:pt idx="515">
                  <c:v>39773.0</c:v>
                </c:pt>
                <c:pt idx="516">
                  <c:v>39780.0</c:v>
                </c:pt>
                <c:pt idx="517">
                  <c:v>39787.0</c:v>
                </c:pt>
                <c:pt idx="518">
                  <c:v>39794.0</c:v>
                </c:pt>
                <c:pt idx="519">
                  <c:v>39801.0</c:v>
                </c:pt>
                <c:pt idx="520">
                  <c:v>39808.0</c:v>
                </c:pt>
                <c:pt idx="521">
                  <c:v>39815.0</c:v>
                </c:pt>
                <c:pt idx="522">
                  <c:v>39822.0</c:v>
                </c:pt>
                <c:pt idx="523">
                  <c:v>39829.0</c:v>
                </c:pt>
                <c:pt idx="524">
                  <c:v>39836.0</c:v>
                </c:pt>
                <c:pt idx="525">
                  <c:v>39843.0</c:v>
                </c:pt>
                <c:pt idx="526">
                  <c:v>39850.0</c:v>
                </c:pt>
                <c:pt idx="527">
                  <c:v>39857.0</c:v>
                </c:pt>
                <c:pt idx="528">
                  <c:v>39864.0</c:v>
                </c:pt>
                <c:pt idx="529">
                  <c:v>39871.0</c:v>
                </c:pt>
                <c:pt idx="530">
                  <c:v>39878.0</c:v>
                </c:pt>
                <c:pt idx="531">
                  <c:v>39885.0</c:v>
                </c:pt>
                <c:pt idx="532">
                  <c:v>39892.0</c:v>
                </c:pt>
                <c:pt idx="533">
                  <c:v>39899.0</c:v>
                </c:pt>
                <c:pt idx="534">
                  <c:v>39906.0</c:v>
                </c:pt>
                <c:pt idx="535">
                  <c:v>39913.0</c:v>
                </c:pt>
                <c:pt idx="536">
                  <c:v>39920.0</c:v>
                </c:pt>
                <c:pt idx="537">
                  <c:v>39927.0</c:v>
                </c:pt>
                <c:pt idx="538">
                  <c:v>39934.0</c:v>
                </c:pt>
                <c:pt idx="539">
                  <c:v>39941.0</c:v>
                </c:pt>
                <c:pt idx="540">
                  <c:v>39948.0</c:v>
                </c:pt>
                <c:pt idx="541">
                  <c:v>39955.0</c:v>
                </c:pt>
                <c:pt idx="542">
                  <c:v>39962.0</c:v>
                </c:pt>
                <c:pt idx="543">
                  <c:v>39969.0</c:v>
                </c:pt>
                <c:pt idx="544">
                  <c:v>39976.0</c:v>
                </c:pt>
                <c:pt idx="545">
                  <c:v>39983.0</c:v>
                </c:pt>
                <c:pt idx="546">
                  <c:v>39990.0</c:v>
                </c:pt>
                <c:pt idx="547">
                  <c:v>39997.0</c:v>
                </c:pt>
                <c:pt idx="548">
                  <c:v>40004.0</c:v>
                </c:pt>
                <c:pt idx="549">
                  <c:v>40011.0</c:v>
                </c:pt>
                <c:pt idx="550">
                  <c:v>40018.0</c:v>
                </c:pt>
                <c:pt idx="551">
                  <c:v>40025.0</c:v>
                </c:pt>
                <c:pt idx="552">
                  <c:v>40032.0</c:v>
                </c:pt>
                <c:pt idx="553">
                  <c:v>40039.0</c:v>
                </c:pt>
                <c:pt idx="554">
                  <c:v>40046.0</c:v>
                </c:pt>
                <c:pt idx="555">
                  <c:v>40053.0</c:v>
                </c:pt>
                <c:pt idx="556">
                  <c:v>40060.0</c:v>
                </c:pt>
                <c:pt idx="557">
                  <c:v>40067.0</c:v>
                </c:pt>
                <c:pt idx="558">
                  <c:v>40074.0</c:v>
                </c:pt>
                <c:pt idx="559">
                  <c:v>40081.0</c:v>
                </c:pt>
                <c:pt idx="560">
                  <c:v>40088.0</c:v>
                </c:pt>
                <c:pt idx="561">
                  <c:v>40095.0</c:v>
                </c:pt>
                <c:pt idx="562">
                  <c:v>40102.0</c:v>
                </c:pt>
                <c:pt idx="563">
                  <c:v>40109.0</c:v>
                </c:pt>
                <c:pt idx="564">
                  <c:v>40116.0</c:v>
                </c:pt>
                <c:pt idx="565">
                  <c:v>40123.0</c:v>
                </c:pt>
                <c:pt idx="566">
                  <c:v>40130.0</c:v>
                </c:pt>
                <c:pt idx="567">
                  <c:v>40137.0</c:v>
                </c:pt>
                <c:pt idx="568">
                  <c:v>40144.0</c:v>
                </c:pt>
                <c:pt idx="569">
                  <c:v>40151.0</c:v>
                </c:pt>
                <c:pt idx="570">
                  <c:v>40158.0</c:v>
                </c:pt>
                <c:pt idx="571">
                  <c:v>40165.0</c:v>
                </c:pt>
                <c:pt idx="572">
                  <c:v>40172.0</c:v>
                </c:pt>
                <c:pt idx="573">
                  <c:v>40179.0</c:v>
                </c:pt>
                <c:pt idx="574">
                  <c:v>40186.0</c:v>
                </c:pt>
                <c:pt idx="575">
                  <c:v>40193.0</c:v>
                </c:pt>
                <c:pt idx="576">
                  <c:v>40200.0</c:v>
                </c:pt>
                <c:pt idx="577">
                  <c:v>40207.0</c:v>
                </c:pt>
                <c:pt idx="578">
                  <c:v>40214.0</c:v>
                </c:pt>
                <c:pt idx="579">
                  <c:v>40221.0</c:v>
                </c:pt>
                <c:pt idx="580">
                  <c:v>40228.0</c:v>
                </c:pt>
                <c:pt idx="581">
                  <c:v>40235.0</c:v>
                </c:pt>
                <c:pt idx="582">
                  <c:v>40242.0</c:v>
                </c:pt>
                <c:pt idx="583">
                  <c:v>40249.0</c:v>
                </c:pt>
                <c:pt idx="584">
                  <c:v>40256.0</c:v>
                </c:pt>
                <c:pt idx="585">
                  <c:v>40263.0</c:v>
                </c:pt>
                <c:pt idx="586">
                  <c:v>40270.0</c:v>
                </c:pt>
                <c:pt idx="587">
                  <c:v>40277.0</c:v>
                </c:pt>
                <c:pt idx="588">
                  <c:v>40284.0</c:v>
                </c:pt>
                <c:pt idx="589">
                  <c:v>40291.0</c:v>
                </c:pt>
                <c:pt idx="590">
                  <c:v>40298.0</c:v>
                </c:pt>
                <c:pt idx="591">
                  <c:v>40305.0</c:v>
                </c:pt>
                <c:pt idx="592">
                  <c:v>40312.0</c:v>
                </c:pt>
                <c:pt idx="593">
                  <c:v>40319.0</c:v>
                </c:pt>
                <c:pt idx="594">
                  <c:v>40326.0</c:v>
                </c:pt>
                <c:pt idx="595">
                  <c:v>40333.0</c:v>
                </c:pt>
                <c:pt idx="596">
                  <c:v>40340.0</c:v>
                </c:pt>
                <c:pt idx="597">
                  <c:v>40347.0</c:v>
                </c:pt>
                <c:pt idx="598">
                  <c:v>40354.0</c:v>
                </c:pt>
                <c:pt idx="599">
                  <c:v>40361.0</c:v>
                </c:pt>
                <c:pt idx="600">
                  <c:v>40368.0</c:v>
                </c:pt>
                <c:pt idx="601">
                  <c:v>40375.0</c:v>
                </c:pt>
                <c:pt idx="602">
                  <c:v>40382.0</c:v>
                </c:pt>
                <c:pt idx="603">
                  <c:v>40389.0</c:v>
                </c:pt>
                <c:pt idx="604">
                  <c:v>40396.0</c:v>
                </c:pt>
                <c:pt idx="605">
                  <c:v>40403.0</c:v>
                </c:pt>
                <c:pt idx="606">
                  <c:v>40410.0</c:v>
                </c:pt>
                <c:pt idx="607">
                  <c:v>40417.0</c:v>
                </c:pt>
                <c:pt idx="608">
                  <c:v>40424.0</c:v>
                </c:pt>
                <c:pt idx="609">
                  <c:v>40431.0</c:v>
                </c:pt>
                <c:pt idx="610">
                  <c:v>40438.0</c:v>
                </c:pt>
                <c:pt idx="611">
                  <c:v>40445.0</c:v>
                </c:pt>
                <c:pt idx="612">
                  <c:v>40452.0</c:v>
                </c:pt>
                <c:pt idx="613">
                  <c:v>40459.0</c:v>
                </c:pt>
                <c:pt idx="614">
                  <c:v>40466.0</c:v>
                </c:pt>
                <c:pt idx="615">
                  <c:v>40473.0</c:v>
                </c:pt>
                <c:pt idx="616">
                  <c:v>40480.0</c:v>
                </c:pt>
                <c:pt idx="617">
                  <c:v>40487.0</c:v>
                </c:pt>
                <c:pt idx="618">
                  <c:v>40494.0</c:v>
                </c:pt>
                <c:pt idx="619">
                  <c:v>40501.0</c:v>
                </c:pt>
                <c:pt idx="620">
                  <c:v>40508.0</c:v>
                </c:pt>
                <c:pt idx="621">
                  <c:v>40515.0</c:v>
                </c:pt>
                <c:pt idx="622">
                  <c:v>40522.0</c:v>
                </c:pt>
                <c:pt idx="623">
                  <c:v>40529.0</c:v>
                </c:pt>
                <c:pt idx="624">
                  <c:v>40536.0</c:v>
                </c:pt>
                <c:pt idx="625">
                  <c:v>40543.0</c:v>
                </c:pt>
                <c:pt idx="626">
                  <c:v>40550.0</c:v>
                </c:pt>
                <c:pt idx="627">
                  <c:v>40557.0</c:v>
                </c:pt>
                <c:pt idx="628">
                  <c:v>40564.0</c:v>
                </c:pt>
                <c:pt idx="629">
                  <c:v>40571.0</c:v>
                </c:pt>
                <c:pt idx="630">
                  <c:v>40578.0</c:v>
                </c:pt>
                <c:pt idx="631">
                  <c:v>40585.0</c:v>
                </c:pt>
                <c:pt idx="632">
                  <c:v>40592.0</c:v>
                </c:pt>
                <c:pt idx="633">
                  <c:v>40599.0</c:v>
                </c:pt>
                <c:pt idx="634">
                  <c:v>40606.0</c:v>
                </c:pt>
                <c:pt idx="635">
                  <c:v>40613.0</c:v>
                </c:pt>
                <c:pt idx="636">
                  <c:v>40620.0</c:v>
                </c:pt>
                <c:pt idx="637">
                  <c:v>40627.0</c:v>
                </c:pt>
                <c:pt idx="638">
                  <c:v>40634.0</c:v>
                </c:pt>
                <c:pt idx="639">
                  <c:v>40641.0</c:v>
                </c:pt>
                <c:pt idx="640">
                  <c:v>40648.0</c:v>
                </c:pt>
                <c:pt idx="641">
                  <c:v>40655.0</c:v>
                </c:pt>
                <c:pt idx="642">
                  <c:v>40662.0</c:v>
                </c:pt>
                <c:pt idx="643">
                  <c:v>40669.0</c:v>
                </c:pt>
                <c:pt idx="644">
                  <c:v>40676.0</c:v>
                </c:pt>
                <c:pt idx="645">
                  <c:v>40683.0</c:v>
                </c:pt>
                <c:pt idx="646">
                  <c:v>40690.0</c:v>
                </c:pt>
                <c:pt idx="647">
                  <c:v>40697.0</c:v>
                </c:pt>
                <c:pt idx="648">
                  <c:v>40704.0</c:v>
                </c:pt>
                <c:pt idx="649">
                  <c:v>40711.0</c:v>
                </c:pt>
                <c:pt idx="650">
                  <c:v>40718.0</c:v>
                </c:pt>
                <c:pt idx="651">
                  <c:v>40725.0</c:v>
                </c:pt>
                <c:pt idx="652">
                  <c:v>40732.0</c:v>
                </c:pt>
                <c:pt idx="653">
                  <c:v>40739.0</c:v>
                </c:pt>
                <c:pt idx="654">
                  <c:v>40746.0</c:v>
                </c:pt>
                <c:pt idx="655">
                  <c:v>40753.0</c:v>
                </c:pt>
                <c:pt idx="656">
                  <c:v>40760.0</c:v>
                </c:pt>
                <c:pt idx="657">
                  <c:v>40767.0</c:v>
                </c:pt>
                <c:pt idx="658">
                  <c:v>40774.0</c:v>
                </c:pt>
                <c:pt idx="659">
                  <c:v>40781.0</c:v>
                </c:pt>
                <c:pt idx="660">
                  <c:v>40788.0</c:v>
                </c:pt>
                <c:pt idx="661">
                  <c:v>40795.0</c:v>
                </c:pt>
                <c:pt idx="662">
                  <c:v>40802.0</c:v>
                </c:pt>
                <c:pt idx="663">
                  <c:v>40809.0</c:v>
                </c:pt>
                <c:pt idx="664">
                  <c:v>40816.0</c:v>
                </c:pt>
                <c:pt idx="665">
                  <c:v>40823.0</c:v>
                </c:pt>
                <c:pt idx="666">
                  <c:v>40830.0</c:v>
                </c:pt>
                <c:pt idx="667">
                  <c:v>40837.0</c:v>
                </c:pt>
                <c:pt idx="668">
                  <c:v>40844.0</c:v>
                </c:pt>
                <c:pt idx="669">
                  <c:v>40851.0</c:v>
                </c:pt>
                <c:pt idx="670">
                  <c:v>40858.0</c:v>
                </c:pt>
                <c:pt idx="671">
                  <c:v>40865.0</c:v>
                </c:pt>
                <c:pt idx="672">
                  <c:v>40872.0</c:v>
                </c:pt>
                <c:pt idx="673">
                  <c:v>40879.0</c:v>
                </c:pt>
                <c:pt idx="674">
                  <c:v>40886.0</c:v>
                </c:pt>
                <c:pt idx="675">
                  <c:v>40893.0</c:v>
                </c:pt>
                <c:pt idx="676">
                  <c:v>40900.0</c:v>
                </c:pt>
                <c:pt idx="677">
                  <c:v>40907.0</c:v>
                </c:pt>
                <c:pt idx="678">
                  <c:v>40914.0</c:v>
                </c:pt>
                <c:pt idx="679">
                  <c:v>40921.0</c:v>
                </c:pt>
                <c:pt idx="680">
                  <c:v>40928.0</c:v>
                </c:pt>
                <c:pt idx="681">
                  <c:v>40935.0</c:v>
                </c:pt>
                <c:pt idx="682">
                  <c:v>40942.0</c:v>
                </c:pt>
                <c:pt idx="683">
                  <c:v>40949.0</c:v>
                </c:pt>
                <c:pt idx="684">
                  <c:v>40956.0</c:v>
                </c:pt>
                <c:pt idx="685">
                  <c:v>40963.0</c:v>
                </c:pt>
                <c:pt idx="686">
                  <c:v>40970.0</c:v>
                </c:pt>
                <c:pt idx="687">
                  <c:v>40977.0</c:v>
                </c:pt>
                <c:pt idx="688">
                  <c:v>40984.0</c:v>
                </c:pt>
                <c:pt idx="689">
                  <c:v>40991.0</c:v>
                </c:pt>
                <c:pt idx="690">
                  <c:v>40998.0</c:v>
                </c:pt>
                <c:pt idx="691">
                  <c:v>41005.0</c:v>
                </c:pt>
                <c:pt idx="692">
                  <c:v>41012.0</c:v>
                </c:pt>
                <c:pt idx="693">
                  <c:v>41019.0</c:v>
                </c:pt>
                <c:pt idx="694">
                  <c:v>41026.0</c:v>
                </c:pt>
                <c:pt idx="695">
                  <c:v>41033.0</c:v>
                </c:pt>
                <c:pt idx="696">
                  <c:v>41040.0</c:v>
                </c:pt>
                <c:pt idx="697">
                  <c:v>41047.0</c:v>
                </c:pt>
                <c:pt idx="698">
                  <c:v>41054.0</c:v>
                </c:pt>
                <c:pt idx="699">
                  <c:v>41061.0</c:v>
                </c:pt>
                <c:pt idx="700">
                  <c:v>41068.0</c:v>
                </c:pt>
                <c:pt idx="701">
                  <c:v>41075.0</c:v>
                </c:pt>
                <c:pt idx="702">
                  <c:v>41082.0</c:v>
                </c:pt>
                <c:pt idx="703">
                  <c:v>41089.0</c:v>
                </c:pt>
                <c:pt idx="704">
                  <c:v>41096.0</c:v>
                </c:pt>
                <c:pt idx="705">
                  <c:v>41103.0</c:v>
                </c:pt>
                <c:pt idx="706">
                  <c:v>41110.0</c:v>
                </c:pt>
                <c:pt idx="707">
                  <c:v>41117.0</c:v>
                </c:pt>
                <c:pt idx="708">
                  <c:v>41124.0</c:v>
                </c:pt>
                <c:pt idx="709">
                  <c:v>41131.0</c:v>
                </c:pt>
                <c:pt idx="710">
                  <c:v>41138.0</c:v>
                </c:pt>
                <c:pt idx="711">
                  <c:v>41145.0</c:v>
                </c:pt>
                <c:pt idx="712">
                  <c:v>41152.0</c:v>
                </c:pt>
                <c:pt idx="713">
                  <c:v>41159.0</c:v>
                </c:pt>
                <c:pt idx="714">
                  <c:v>41166.0</c:v>
                </c:pt>
                <c:pt idx="715">
                  <c:v>41173.0</c:v>
                </c:pt>
                <c:pt idx="716">
                  <c:v>41180.0</c:v>
                </c:pt>
                <c:pt idx="717">
                  <c:v>41187.0</c:v>
                </c:pt>
                <c:pt idx="718">
                  <c:v>41194.0</c:v>
                </c:pt>
                <c:pt idx="719">
                  <c:v>41201.0</c:v>
                </c:pt>
                <c:pt idx="720">
                  <c:v>41208.0</c:v>
                </c:pt>
                <c:pt idx="721">
                  <c:v>41215.0</c:v>
                </c:pt>
                <c:pt idx="722">
                  <c:v>41222.0</c:v>
                </c:pt>
                <c:pt idx="723">
                  <c:v>41229.0</c:v>
                </c:pt>
                <c:pt idx="724">
                  <c:v>41236.0</c:v>
                </c:pt>
                <c:pt idx="725">
                  <c:v>41243.0</c:v>
                </c:pt>
                <c:pt idx="726">
                  <c:v>41250.0</c:v>
                </c:pt>
                <c:pt idx="727">
                  <c:v>41257.0</c:v>
                </c:pt>
                <c:pt idx="728">
                  <c:v>41264.0</c:v>
                </c:pt>
                <c:pt idx="729">
                  <c:v>41271.0</c:v>
                </c:pt>
                <c:pt idx="730">
                  <c:v>41278.0</c:v>
                </c:pt>
                <c:pt idx="731">
                  <c:v>41285.0</c:v>
                </c:pt>
                <c:pt idx="732">
                  <c:v>41292.0</c:v>
                </c:pt>
                <c:pt idx="733">
                  <c:v>41299.0</c:v>
                </c:pt>
                <c:pt idx="734">
                  <c:v>41306.0</c:v>
                </c:pt>
                <c:pt idx="735">
                  <c:v>41313.0</c:v>
                </c:pt>
                <c:pt idx="736">
                  <c:v>41320.0</c:v>
                </c:pt>
                <c:pt idx="737">
                  <c:v>41327.0</c:v>
                </c:pt>
                <c:pt idx="738">
                  <c:v>41334.0</c:v>
                </c:pt>
                <c:pt idx="739">
                  <c:v>41341.0</c:v>
                </c:pt>
                <c:pt idx="740">
                  <c:v>41348.0</c:v>
                </c:pt>
                <c:pt idx="741">
                  <c:v>41355.0</c:v>
                </c:pt>
                <c:pt idx="742">
                  <c:v>41362.0</c:v>
                </c:pt>
                <c:pt idx="743">
                  <c:v>41369.0</c:v>
                </c:pt>
                <c:pt idx="744">
                  <c:v>41376.0</c:v>
                </c:pt>
                <c:pt idx="745">
                  <c:v>41383.0</c:v>
                </c:pt>
                <c:pt idx="746">
                  <c:v>41390.0</c:v>
                </c:pt>
                <c:pt idx="747">
                  <c:v>41397.0</c:v>
                </c:pt>
                <c:pt idx="748">
                  <c:v>41404.0</c:v>
                </c:pt>
                <c:pt idx="749">
                  <c:v>41411.0</c:v>
                </c:pt>
                <c:pt idx="750">
                  <c:v>41418.0</c:v>
                </c:pt>
                <c:pt idx="751">
                  <c:v>41425.0</c:v>
                </c:pt>
                <c:pt idx="752">
                  <c:v>41432.0</c:v>
                </c:pt>
                <c:pt idx="753">
                  <c:v>41439.0</c:v>
                </c:pt>
                <c:pt idx="754">
                  <c:v>41446.0</c:v>
                </c:pt>
                <c:pt idx="755">
                  <c:v>41453.0</c:v>
                </c:pt>
                <c:pt idx="756">
                  <c:v>41460.0</c:v>
                </c:pt>
                <c:pt idx="757">
                  <c:v>41467.0</c:v>
                </c:pt>
                <c:pt idx="758">
                  <c:v>41474.0</c:v>
                </c:pt>
                <c:pt idx="759">
                  <c:v>41481.0</c:v>
                </c:pt>
                <c:pt idx="760">
                  <c:v>41488.0</c:v>
                </c:pt>
                <c:pt idx="761">
                  <c:v>41495.0</c:v>
                </c:pt>
                <c:pt idx="762">
                  <c:v>41502.0</c:v>
                </c:pt>
                <c:pt idx="763">
                  <c:v>41509.0</c:v>
                </c:pt>
                <c:pt idx="764">
                  <c:v>41516.0</c:v>
                </c:pt>
                <c:pt idx="765">
                  <c:v>41523.0</c:v>
                </c:pt>
                <c:pt idx="766">
                  <c:v>41530.0</c:v>
                </c:pt>
                <c:pt idx="767">
                  <c:v>41537.0</c:v>
                </c:pt>
                <c:pt idx="768">
                  <c:v>41544.0</c:v>
                </c:pt>
                <c:pt idx="769">
                  <c:v>41551.0</c:v>
                </c:pt>
                <c:pt idx="770">
                  <c:v>41558.0</c:v>
                </c:pt>
                <c:pt idx="771">
                  <c:v>41565.0</c:v>
                </c:pt>
                <c:pt idx="772">
                  <c:v>41572.0</c:v>
                </c:pt>
                <c:pt idx="773">
                  <c:v>41579.0</c:v>
                </c:pt>
                <c:pt idx="774">
                  <c:v>41586.0</c:v>
                </c:pt>
                <c:pt idx="775">
                  <c:v>41593.0</c:v>
                </c:pt>
                <c:pt idx="776">
                  <c:v>41600.0</c:v>
                </c:pt>
                <c:pt idx="777">
                  <c:v>41607.0</c:v>
                </c:pt>
                <c:pt idx="778">
                  <c:v>41614.0</c:v>
                </c:pt>
                <c:pt idx="779">
                  <c:v>41621.0</c:v>
                </c:pt>
                <c:pt idx="780">
                  <c:v>41628.0</c:v>
                </c:pt>
                <c:pt idx="781">
                  <c:v>41635.0</c:v>
                </c:pt>
                <c:pt idx="782">
                  <c:v>41642.0</c:v>
                </c:pt>
                <c:pt idx="783">
                  <c:v>41649.0</c:v>
                </c:pt>
                <c:pt idx="784">
                  <c:v>41656.0</c:v>
                </c:pt>
                <c:pt idx="785">
                  <c:v>41663.0</c:v>
                </c:pt>
                <c:pt idx="786">
                  <c:v>41670.0</c:v>
                </c:pt>
                <c:pt idx="787">
                  <c:v>41677.0</c:v>
                </c:pt>
                <c:pt idx="788">
                  <c:v>41684.0</c:v>
                </c:pt>
                <c:pt idx="789">
                  <c:v>41691.0</c:v>
                </c:pt>
                <c:pt idx="790">
                  <c:v>41698.0</c:v>
                </c:pt>
                <c:pt idx="791">
                  <c:v>41705.0</c:v>
                </c:pt>
                <c:pt idx="792">
                  <c:v>41712.0</c:v>
                </c:pt>
                <c:pt idx="793">
                  <c:v>41719.0</c:v>
                </c:pt>
                <c:pt idx="794">
                  <c:v>41726.0</c:v>
                </c:pt>
                <c:pt idx="795">
                  <c:v>41733.0</c:v>
                </c:pt>
                <c:pt idx="796">
                  <c:v>41740.0</c:v>
                </c:pt>
                <c:pt idx="797">
                  <c:v>41747.0</c:v>
                </c:pt>
                <c:pt idx="798">
                  <c:v>41754.0</c:v>
                </c:pt>
                <c:pt idx="799">
                  <c:v>41761.0</c:v>
                </c:pt>
                <c:pt idx="800">
                  <c:v>41768.0</c:v>
                </c:pt>
                <c:pt idx="801">
                  <c:v>41775.0</c:v>
                </c:pt>
                <c:pt idx="802">
                  <c:v>41782.0</c:v>
                </c:pt>
                <c:pt idx="803">
                  <c:v>41789.0</c:v>
                </c:pt>
                <c:pt idx="804">
                  <c:v>41796.0</c:v>
                </c:pt>
                <c:pt idx="805">
                  <c:v>41803.0</c:v>
                </c:pt>
                <c:pt idx="806">
                  <c:v>41810.0</c:v>
                </c:pt>
                <c:pt idx="807">
                  <c:v>41817.0</c:v>
                </c:pt>
                <c:pt idx="808">
                  <c:v>41824.0</c:v>
                </c:pt>
                <c:pt idx="809">
                  <c:v>41831.0</c:v>
                </c:pt>
                <c:pt idx="810">
                  <c:v>41838.0</c:v>
                </c:pt>
                <c:pt idx="811">
                  <c:v>41845.0</c:v>
                </c:pt>
                <c:pt idx="812">
                  <c:v>41852.0</c:v>
                </c:pt>
                <c:pt idx="813">
                  <c:v>41859.0</c:v>
                </c:pt>
                <c:pt idx="814">
                  <c:v>41866.0</c:v>
                </c:pt>
                <c:pt idx="815">
                  <c:v>41873.0</c:v>
                </c:pt>
                <c:pt idx="816">
                  <c:v>41880.0</c:v>
                </c:pt>
                <c:pt idx="817">
                  <c:v>41887.0</c:v>
                </c:pt>
                <c:pt idx="818">
                  <c:v>41894.0</c:v>
                </c:pt>
                <c:pt idx="819">
                  <c:v>41901.0</c:v>
                </c:pt>
                <c:pt idx="820">
                  <c:v>41908.0</c:v>
                </c:pt>
                <c:pt idx="821">
                  <c:v>41915.0</c:v>
                </c:pt>
                <c:pt idx="822">
                  <c:v>41922.0</c:v>
                </c:pt>
                <c:pt idx="823">
                  <c:v>41929.0</c:v>
                </c:pt>
                <c:pt idx="824">
                  <c:v>41936.0</c:v>
                </c:pt>
                <c:pt idx="825">
                  <c:v>41943.0</c:v>
                </c:pt>
                <c:pt idx="826">
                  <c:v>41950.0</c:v>
                </c:pt>
                <c:pt idx="827">
                  <c:v>41957.0</c:v>
                </c:pt>
                <c:pt idx="828">
                  <c:v>41964.0</c:v>
                </c:pt>
                <c:pt idx="829">
                  <c:v>41971.0</c:v>
                </c:pt>
                <c:pt idx="830">
                  <c:v>41978.0</c:v>
                </c:pt>
                <c:pt idx="831">
                  <c:v>41985.0</c:v>
                </c:pt>
                <c:pt idx="832">
                  <c:v>41992.0</c:v>
                </c:pt>
                <c:pt idx="833">
                  <c:v>41999.0</c:v>
                </c:pt>
                <c:pt idx="834">
                  <c:v>42006.0</c:v>
                </c:pt>
                <c:pt idx="835">
                  <c:v>42013.0</c:v>
                </c:pt>
                <c:pt idx="836">
                  <c:v>42020.0</c:v>
                </c:pt>
                <c:pt idx="837">
                  <c:v>42027.0</c:v>
                </c:pt>
                <c:pt idx="838">
                  <c:v>42034.0</c:v>
                </c:pt>
                <c:pt idx="839">
                  <c:v>42041.0</c:v>
                </c:pt>
                <c:pt idx="840">
                  <c:v>42048.0</c:v>
                </c:pt>
                <c:pt idx="841">
                  <c:v>42055.0</c:v>
                </c:pt>
                <c:pt idx="842">
                  <c:v>42062.0</c:v>
                </c:pt>
                <c:pt idx="843">
                  <c:v>42069.0</c:v>
                </c:pt>
                <c:pt idx="844">
                  <c:v>42076.0</c:v>
                </c:pt>
                <c:pt idx="845">
                  <c:v>42083.0</c:v>
                </c:pt>
                <c:pt idx="846">
                  <c:v>42090.0</c:v>
                </c:pt>
                <c:pt idx="847">
                  <c:v>42097.0</c:v>
                </c:pt>
                <c:pt idx="848">
                  <c:v>42104.0</c:v>
                </c:pt>
                <c:pt idx="849">
                  <c:v>42111.0</c:v>
                </c:pt>
                <c:pt idx="850">
                  <c:v>42118.0</c:v>
                </c:pt>
                <c:pt idx="851">
                  <c:v>42125.0</c:v>
                </c:pt>
                <c:pt idx="852">
                  <c:v>42132.0</c:v>
                </c:pt>
                <c:pt idx="853">
                  <c:v>42139.0</c:v>
                </c:pt>
                <c:pt idx="854">
                  <c:v>42146.0</c:v>
                </c:pt>
                <c:pt idx="855">
                  <c:v>42153.0</c:v>
                </c:pt>
                <c:pt idx="856">
                  <c:v>42160.0</c:v>
                </c:pt>
                <c:pt idx="857">
                  <c:v>42167.0</c:v>
                </c:pt>
                <c:pt idx="858">
                  <c:v>42174.0</c:v>
                </c:pt>
                <c:pt idx="859">
                  <c:v>42181.0</c:v>
                </c:pt>
                <c:pt idx="860">
                  <c:v>42188.0</c:v>
                </c:pt>
                <c:pt idx="861">
                  <c:v>42195.0</c:v>
                </c:pt>
                <c:pt idx="862">
                  <c:v>42202.0</c:v>
                </c:pt>
                <c:pt idx="863">
                  <c:v>42209.0</c:v>
                </c:pt>
                <c:pt idx="864">
                  <c:v>42216.0</c:v>
                </c:pt>
                <c:pt idx="865">
                  <c:v>42223.0</c:v>
                </c:pt>
                <c:pt idx="866">
                  <c:v>42230.0</c:v>
                </c:pt>
                <c:pt idx="867">
                  <c:v>42237.0</c:v>
                </c:pt>
                <c:pt idx="868">
                  <c:v>42244.0</c:v>
                </c:pt>
                <c:pt idx="869">
                  <c:v>42251.0</c:v>
                </c:pt>
                <c:pt idx="870">
                  <c:v>42258.0</c:v>
                </c:pt>
                <c:pt idx="871">
                  <c:v>42265.0</c:v>
                </c:pt>
                <c:pt idx="872">
                  <c:v>42272.0</c:v>
                </c:pt>
                <c:pt idx="873">
                  <c:v>42279.0</c:v>
                </c:pt>
                <c:pt idx="874">
                  <c:v>42286.0</c:v>
                </c:pt>
                <c:pt idx="875">
                  <c:v>42293.0</c:v>
                </c:pt>
                <c:pt idx="876">
                  <c:v>42300.0</c:v>
                </c:pt>
                <c:pt idx="877">
                  <c:v>42307.0</c:v>
                </c:pt>
                <c:pt idx="878">
                  <c:v>42314.0</c:v>
                </c:pt>
                <c:pt idx="879">
                  <c:v>42321.0</c:v>
                </c:pt>
                <c:pt idx="880">
                  <c:v>42328.0</c:v>
                </c:pt>
                <c:pt idx="881">
                  <c:v>42335.0</c:v>
                </c:pt>
                <c:pt idx="882">
                  <c:v>42342.0</c:v>
                </c:pt>
                <c:pt idx="883">
                  <c:v>42349.0</c:v>
                </c:pt>
                <c:pt idx="884">
                  <c:v>42356.0</c:v>
                </c:pt>
                <c:pt idx="885">
                  <c:v>42363.0</c:v>
                </c:pt>
                <c:pt idx="886">
                  <c:v>42370.0</c:v>
                </c:pt>
                <c:pt idx="887">
                  <c:v>42377.0</c:v>
                </c:pt>
                <c:pt idx="888">
                  <c:v>42384.0</c:v>
                </c:pt>
                <c:pt idx="889">
                  <c:v>42391.0</c:v>
                </c:pt>
                <c:pt idx="890">
                  <c:v>42398.0</c:v>
                </c:pt>
                <c:pt idx="891">
                  <c:v>42405.0</c:v>
                </c:pt>
                <c:pt idx="892">
                  <c:v>42412.0</c:v>
                </c:pt>
                <c:pt idx="893">
                  <c:v>42419.0</c:v>
                </c:pt>
                <c:pt idx="894">
                  <c:v>42426.0</c:v>
                </c:pt>
                <c:pt idx="895">
                  <c:v>42433.0</c:v>
                </c:pt>
                <c:pt idx="896">
                  <c:v>42440.0</c:v>
                </c:pt>
                <c:pt idx="897">
                  <c:v>42447.0</c:v>
                </c:pt>
                <c:pt idx="898">
                  <c:v>42454.0</c:v>
                </c:pt>
                <c:pt idx="899">
                  <c:v>42461.0</c:v>
                </c:pt>
                <c:pt idx="900">
                  <c:v>42468.0</c:v>
                </c:pt>
                <c:pt idx="901">
                  <c:v>42475.0</c:v>
                </c:pt>
                <c:pt idx="902">
                  <c:v>42482.0</c:v>
                </c:pt>
                <c:pt idx="903">
                  <c:v>42489.0</c:v>
                </c:pt>
                <c:pt idx="904">
                  <c:v>42496.0</c:v>
                </c:pt>
                <c:pt idx="905">
                  <c:v>42503.0</c:v>
                </c:pt>
                <c:pt idx="906">
                  <c:v>42510.0</c:v>
                </c:pt>
                <c:pt idx="907">
                  <c:v>42517.0</c:v>
                </c:pt>
                <c:pt idx="908">
                  <c:v>42524.0</c:v>
                </c:pt>
                <c:pt idx="909">
                  <c:v>42531.0</c:v>
                </c:pt>
                <c:pt idx="910">
                  <c:v>42538.0</c:v>
                </c:pt>
                <c:pt idx="911">
                  <c:v>42545.0</c:v>
                </c:pt>
                <c:pt idx="912">
                  <c:v>42552.0</c:v>
                </c:pt>
                <c:pt idx="913">
                  <c:v>42559.0</c:v>
                </c:pt>
                <c:pt idx="914">
                  <c:v>42566.0</c:v>
                </c:pt>
                <c:pt idx="915">
                  <c:v>42573.0</c:v>
                </c:pt>
                <c:pt idx="916">
                  <c:v>42580.0</c:v>
                </c:pt>
                <c:pt idx="917">
                  <c:v>42587.0</c:v>
                </c:pt>
                <c:pt idx="918">
                  <c:v>42594.0</c:v>
                </c:pt>
                <c:pt idx="919">
                  <c:v>42601.0</c:v>
                </c:pt>
                <c:pt idx="920">
                  <c:v>42608.0</c:v>
                </c:pt>
                <c:pt idx="921">
                  <c:v>42615.0</c:v>
                </c:pt>
                <c:pt idx="922">
                  <c:v>42622.0</c:v>
                </c:pt>
                <c:pt idx="923">
                  <c:v>42629.0</c:v>
                </c:pt>
                <c:pt idx="924">
                  <c:v>42636.0</c:v>
                </c:pt>
                <c:pt idx="925">
                  <c:v>42643.0</c:v>
                </c:pt>
                <c:pt idx="926">
                  <c:v>42650.0</c:v>
                </c:pt>
                <c:pt idx="927">
                  <c:v>42657.0</c:v>
                </c:pt>
                <c:pt idx="928">
                  <c:v>42664.0</c:v>
                </c:pt>
                <c:pt idx="929">
                  <c:v>42671.0</c:v>
                </c:pt>
                <c:pt idx="930">
                  <c:v>42678.0</c:v>
                </c:pt>
                <c:pt idx="931">
                  <c:v>42685.0</c:v>
                </c:pt>
                <c:pt idx="932">
                  <c:v>42692.0</c:v>
                </c:pt>
                <c:pt idx="933">
                  <c:v>42699.0</c:v>
                </c:pt>
                <c:pt idx="934">
                  <c:v>42706.0</c:v>
                </c:pt>
                <c:pt idx="935">
                  <c:v>42713.0</c:v>
                </c:pt>
                <c:pt idx="936">
                  <c:v>42720.0</c:v>
                </c:pt>
                <c:pt idx="937">
                  <c:v>42727.0</c:v>
                </c:pt>
                <c:pt idx="938">
                  <c:v>42734.0</c:v>
                </c:pt>
              </c:numCache>
            </c:numRef>
          </c:cat>
          <c:val>
            <c:numRef>
              <c:f>'DATA&amp;CALC'!$H$2:$H$941</c:f>
              <c:numCache>
                <c:formatCode>0.0000</c:formatCode>
                <c:ptCount val="940"/>
                <c:pt idx="0">
                  <c:v>3.196</c:v>
                </c:pt>
                <c:pt idx="1">
                  <c:v>3.134</c:v>
                </c:pt>
                <c:pt idx="2">
                  <c:v>3.059</c:v>
                </c:pt>
                <c:pt idx="3">
                  <c:v>3.074</c:v>
                </c:pt>
                <c:pt idx="4">
                  <c:v>3.107</c:v>
                </c:pt>
                <c:pt idx="5">
                  <c:v>3.1</c:v>
                </c:pt>
                <c:pt idx="6">
                  <c:v>3.077</c:v>
                </c:pt>
                <c:pt idx="7">
                  <c:v>3.098</c:v>
                </c:pt>
                <c:pt idx="8">
                  <c:v>3.104</c:v>
                </c:pt>
                <c:pt idx="9">
                  <c:v>3.047</c:v>
                </c:pt>
                <c:pt idx="10">
                  <c:v>3.027</c:v>
                </c:pt>
                <c:pt idx="11">
                  <c:v>2.991</c:v>
                </c:pt>
                <c:pt idx="12">
                  <c:v>2.929</c:v>
                </c:pt>
                <c:pt idx="13">
                  <c:v>2.66</c:v>
                </c:pt>
                <c:pt idx="14">
                  <c:v>2.626</c:v>
                </c:pt>
                <c:pt idx="15">
                  <c:v>2.594</c:v>
                </c:pt>
                <c:pt idx="16">
                  <c:v>2.583</c:v>
                </c:pt>
                <c:pt idx="17">
                  <c:v>2.581</c:v>
                </c:pt>
                <c:pt idx="18">
                  <c:v>2.57</c:v>
                </c:pt>
                <c:pt idx="19">
                  <c:v>2.581</c:v>
                </c:pt>
                <c:pt idx="20">
                  <c:v>2.578</c:v>
                </c:pt>
                <c:pt idx="21">
                  <c:v>2.597</c:v>
                </c:pt>
                <c:pt idx="22">
                  <c:v>2.619</c:v>
                </c:pt>
                <c:pt idx="23">
                  <c:v>2.632</c:v>
                </c:pt>
                <c:pt idx="24">
                  <c:v>2.66</c:v>
                </c:pt>
                <c:pt idx="25">
                  <c:v>2.663</c:v>
                </c:pt>
                <c:pt idx="26">
                  <c:v>2.665</c:v>
                </c:pt>
                <c:pt idx="27">
                  <c:v>2.693</c:v>
                </c:pt>
                <c:pt idx="28">
                  <c:v>2.685</c:v>
                </c:pt>
                <c:pt idx="29">
                  <c:v>2.69</c:v>
                </c:pt>
                <c:pt idx="30">
                  <c:v>2.699</c:v>
                </c:pt>
                <c:pt idx="31">
                  <c:v>2.704</c:v>
                </c:pt>
                <c:pt idx="32">
                  <c:v>2.684</c:v>
                </c:pt>
                <c:pt idx="33">
                  <c:v>2.691</c:v>
                </c:pt>
                <c:pt idx="34">
                  <c:v>2.696</c:v>
                </c:pt>
                <c:pt idx="35">
                  <c:v>2.692</c:v>
                </c:pt>
                <c:pt idx="36">
                  <c:v>2.687</c:v>
                </c:pt>
                <c:pt idx="37">
                  <c:v>2.69</c:v>
                </c:pt>
                <c:pt idx="38">
                  <c:v>3.126</c:v>
                </c:pt>
                <c:pt idx="39">
                  <c:v>3.263</c:v>
                </c:pt>
                <c:pt idx="40">
                  <c:v>3.429</c:v>
                </c:pt>
                <c:pt idx="41">
                  <c:v>3.457</c:v>
                </c:pt>
                <c:pt idx="42">
                  <c:v>3.491</c:v>
                </c:pt>
                <c:pt idx="43">
                  <c:v>3.505</c:v>
                </c:pt>
                <c:pt idx="44">
                  <c:v>3.452</c:v>
                </c:pt>
                <c:pt idx="45">
                  <c:v>3.45</c:v>
                </c:pt>
                <c:pt idx="46">
                  <c:v>3.445</c:v>
                </c:pt>
                <c:pt idx="47">
                  <c:v>3.454</c:v>
                </c:pt>
                <c:pt idx="48">
                  <c:v>3.457</c:v>
                </c:pt>
                <c:pt idx="49">
                  <c:v>3.465</c:v>
                </c:pt>
                <c:pt idx="50">
                  <c:v>3.449</c:v>
                </c:pt>
                <c:pt idx="51">
                  <c:v>3.339</c:v>
                </c:pt>
                <c:pt idx="52">
                  <c:v>3.322</c:v>
                </c:pt>
                <c:pt idx="53">
                  <c:v>3.321</c:v>
                </c:pt>
                <c:pt idx="54">
                  <c:v>3.31</c:v>
                </c:pt>
                <c:pt idx="55">
                  <c:v>3.486</c:v>
                </c:pt>
                <c:pt idx="56">
                  <c:v>3.493</c:v>
                </c:pt>
                <c:pt idx="57">
                  <c:v>3.491</c:v>
                </c:pt>
                <c:pt idx="58">
                  <c:v>3.531</c:v>
                </c:pt>
                <c:pt idx="59">
                  <c:v>3.598</c:v>
                </c:pt>
                <c:pt idx="60">
                  <c:v>3.632</c:v>
                </c:pt>
                <c:pt idx="61">
                  <c:v>3.736</c:v>
                </c:pt>
                <c:pt idx="62">
                  <c:v>3.771</c:v>
                </c:pt>
                <c:pt idx="63">
                  <c:v>3.772</c:v>
                </c:pt>
                <c:pt idx="64">
                  <c:v>3.831</c:v>
                </c:pt>
                <c:pt idx="65">
                  <c:v>3.861</c:v>
                </c:pt>
                <c:pt idx="66">
                  <c:v>3.92</c:v>
                </c:pt>
                <c:pt idx="67">
                  <c:v>3.963</c:v>
                </c:pt>
                <c:pt idx="68">
                  <c:v>4.094</c:v>
                </c:pt>
                <c:pt idx="69">
                  <c:v>4.323</c:v>
                </c:pt>
                <c:pt idx="70">
                  <c:v>4.328</c:v>
                </c:pt>
                <c:pt idx="71">
                  <c:v>4.461</c:v>
                </c:pt>
                <c:pt idx="72">
                  <c:v>4.401</c:v>
                </c:pt>
                <c:pt idx="73">
                  <c:v>4.465</c:v>
                </c:pt>
                <c:pt idx="74">
                  <c:v>4.552</c:v>
                </c:pt>
                <c:pt idx="75">
                  <c:v>4.476</c:v>
                </c:pt>
                <c:pt idx="76">
                  <c:v>4.529</c:v>
                </c:pt>
                <c:pt idx="77">
                  <c:v>4.547</c:v>
                </c:pt>
                <c:pt idx="78">
                  <c:v>4.538</c:v>
                </c:pt>
                <c:pt idx="79">
                  <c:v>4.558</c:v>
                </c:pt>
                <c:pt idx="80">
                  <c:v>4.624</c:v>
                </c:pt>
                <c:pt idx="81">
                  <c:v>4.638</c:v>
                </c:pt>
                <c:pt idx="82">
                  <c:v>4.644</c:v>
                </c:pt>
                <c:pt idx="83">
                  <c:v>4.711</c:v>
                </c:pt>
                <c:pt idx="84">
                  <c:v>4.832</c:v>
                </c:pt>
                <c:pt idx="85">
                  <c:v>4.902</c:v>
                </c:pt>
                <c:pt idx="86">
                  <c:v>4.829</c:v>
                </c:pt>
                <c:pt idx="87">
                  <c:v>4.86</c:v>
                </c:pt>
                <c:pt idx="88">
                  <c:v>4.809</c:v>
                </c:pt>
                <c:pt idx="89">
                  <c:v>4.811</c:v>
                </c:pt>
                <c:pt idx="90">
                  <c:v>4.996</c:v>
                </c:pt>
                <c:pt idx="91">
                  <c:v>5.021</c:v>
                </c:pt>
                <c:pt idx="92">
                  <c:v>4.99</c:v>
                </c:pt>
                <c:pt idx="93">
                  <c:v>5.039</c:v>
                </c:pt>
                <c:pt idx="94">
                  <c:v>5.132</c:v>
                </c:pt>
                <c:pt idx="95">
                  <c:v>5.125</c:v>
                </c:pt>
                <c:pt idx="96">
                  <c:v>5.112</c:v>
                </c:pt>
                <c:pt idx="97">
                  <c:v>5.062</c:v>
                </c:pt>
                <c:pt idx="98">
                  <c:v>5.071</c:v>
                </c:pt>
                <c:pt idx="99">
                  <c:v>5.021</c:v>
                </c:pt>
                <c:pt idx="100">
                  <c:v>4.955999999999999</c:v>
                </c:pt>
                <c:pt idx="101">
                  <c:v>4.949</c:v>
                </c:pt>
                <c:pt idx="102">
                  <c:v>4.879</c:v>
                </c:pt>
                <c:pt idx="103">
                  <c:v>4.855</c:v>
                </c:pt>
                <c:pt idx="104">
                  <c:v>4.701</c:v>
                </c:pt>
                <c:pt idx="105">
                  <c:v>4.8</c:v>
                </c:pt>
                <c:pt idx="106">
                  <c:v>4.763</c:v>
                </c:pt>
                <c:pt idx="107">
                  <c:v>4.784</c:v>
                </c:pt>
                <c:pt idx="108">
                  <c:v>4.724</c:v>
                </c:pt>
                <c:pt idx="109">
                  <c:v>4.734</c:v>
                </c:pt>
                <c:pt idx="110">
                  <c:v>4.752</c:v>
                </c:pt>
                <c:pt idx="111">
                  <c:v>4.807</c:v>
                </c:pt>
                <c:pt idx="112">
                  <c:v>4.761</c:v>
                </c:pt>
                <c:pt idx="113">
                  <c:v>4.782</c:v>
                </c:pt>
                <c:pt idx="114">
                  <c:v>4.769</c:v>
                </c:pt>
                <c:pt idx="115">
                  <c:v>4.574</c:v>
                </c:pt>
                <c:pt idx="116">
                  <c:v>4.561</c:v>
                </c:pt>
                <c:pt idx="117">
                  <c:v>4.574</c:v>
                </c:pt>
                <c:pt idx="118">
                  <c:v>4.742</c:v>
                </c:pt>
                <c:pt idx="119">
                  <c:v>4.765</c:v>
                </c:pt>
                <c:pt idx="120">
                  <c:v>4.769999999999999</c:v>
                </c:pt>
                <c:pt idx="121">
                  <c:v>4.814</c:v>
                </c:pt>
                <c:pt idx="122">
                  <c:v>4.563</c:v>
                </c:pt>
                <c:pt idx="123">
                  <c:v>4.557</c:v>
                </c:pt>
                <c:pt idx="124">
                  <c:v>4.564</c:v>
                </c:pt>
                <c:pt idx="125">
                  <c:v>4.513</c:v>
                </c:pt>
                <c:pt idx="126">
                  <c:v>4.451</c:v>
                </c:pt>
                <c:pt idx="127">
                  <c:v>4.465</c:v>
                </c:pt>
                <c:pt idx="128">
                  <c:v>4.433</c:v>
                </c:pt>
                <c:pt idx="129">
                  <c:v>4.441</c:v>
                </c:pt>
                <c:pt idx="130">
                  <c:v>4.471</c:v>
                </c:pt>
                <c:pt idx="131">
                  <c:v>4.484</c:v>
                </c:pt>
                <c:pt idx="132">
                  <c:v>4.475</c:v>
                </c:pt>
                <c:pt idx="133">
                  <c:v>4.457</c:v>
                </c:pt>
                <c:pt idx="134">
                  <c:v>4.433</c:v>
                </c:pt>
                <c:pt idx="135">
                  <c:v>4.382</c:v>
                </c:pt>
                <c:pt idx="136">
                  <c:v>4.345</c:v>
                </c:pt>
                <c:pt idx="137">
                  <c:v>4.311</c:v>
                </c:pt>
                <c:pt idx="138">
                  <c:v>4.253</c:v>
                </c:pt>
                <c:pt idx="139">
                  <c:v>4.264</c:v>
                </c:pt>
                <c:pt idx="140">
                  <c:v>4.16</c:v>
                </c:pt>
                <c:pt idx="141">
                  <c:v>3.69</c:v>
                </c:pt>
                <c:pt idx="142">
                  <c:v>3.656</c:v>
                </c:pt>
                <c:pt idx="143">
                  <c:v>3.558</c:v>
                </c:pt>
                <c:pt idx="144">
                  <c:v>3.656</c:v>
                </c:pt>
                <c:pt idx="145">
                  <c:v>3.607</c:v>
                </c:pt>
                <c:pt idx="146">
                  <c:v>3.579</c:v>
                </c:pt>
                <c:pt idx="147">
                  <c:v>3.499</c:v>
                </c:pt>
                <c:pt idx="148">
                  <c:v>3.342</c:v>
                </c:pt>
                <c:pt idx="149">
                  <c:v>3.383</c:v>
                </c:pt>
                <c:pt idx="150">
                  <c:v>3.375</c:v>
                </c:pt>
                <c:pt idx="151">
                  <c:v>3.36</c:v>
                </c:pt>
                <c:pt idx="152">
                  <c:v>3.37</c:v>
                </c:pt>
                <c:pt idx="153">
                  <c:v>3.346</c:v>
                </c:pt>
                <c:pt idx="154">
                  <c:v>3.339</c:v>
                </c:pt>
                <c:pt idx="155">
                  <c:v>3.294</c:v>
                </c:pt>
                <c:pt idx="156">
                  <c:v>3.292</c:v>
                </c:pt>
                <c:pt idx="157">
                  <c:v>3.345</c:v>
                </c:pt>
                <c:pt idx="158">
                  <c:v>3.345</c:v>
                </c:pt>
                <c:pt idx="159">
                  <c:v>3.378</c:v>
                </c:pt>
                <c:pt idx="160">
                  <c:v>3.375</c:v>
                </c:pt>
                <c:pt idx="161">
                  <c:v>3.353</c:v>
                </c:pt>
                <c:pt idx="162">
                  <c:v>3.354</c:v>
                </c:pt>
                <c:pt idx="163">
                  <c:v>3.355</c:v>
                </c:pt>
                <c:pt idx="164">
                  <c:v>3.367</c:v>
                </c:pt>
                <c:pt idx="165">
                  <c:v>3.374</c:v>
                </c:pt>
                <c:pt idx="166">
                  <c:v>3.381</c:v>
                </c:pt>
                <c:pt idx="167">
                  <c:v>3.401</c:v>
                </c:pt>
                <c:pt idx="168">
                  <c:v>3.448</c:v>
                </c:pt>
                <c:pt idx="169">
                  <c:v>3.43</c:v>
                </c:pt>
                <c:pt idx="170">
                  <c:v>3.411</c:v>
                </c:pt>
                <c:pt idx="171">
                  <c:v>3.388</c:v>
                </c:pt>
                <c:pt idx="172">
                  <c:v>3.392</c:v>
                </c:pt>
                <c:pt idx="173">
                  <c:v>3.417</c:v>
                </c:pt>
                <c:pt idx="174">
                  <c:v>3.427</c:v>
                </c:pt>
                <c:pt idx="175">
                  <c:v>3.526</c:v>
                </c:pt>
                <c:pt idx="176">
                  <c:v>3.483</c:v>
                </c:pt>
                <c:pt idx="177">
                  <c:v>3.485</c:v>
                </c:pt>
                <c:pt idx="178">
                  <c:v>3.466</c:v>
                </c:pt>
                <c:pt idx="179">
                  <c:v>3.468</c:v>
                </c:pt>
                <c:pt idx="180">
                  <c:v>3.467</c:v>
                </c:pt>
                <c:pt idx="181">
                  <c:v>3.441</c:v>
                </c:pt>
                <c:pt idx="182">
                  <c:v>3.439</c:v>
                </c:pt>
                <c:pt idx="183">
                  <c:v>3.413</c:v>
                </c:pt>
                <c:pt idx="184">
                  <c:v>3.403</c:v>
                </c:pt>
                <c:pt idx="185">
                  <c:v>3.381</c:v>
                </c:pt>
                <c:pt idx="186">
                  <c:v>3.361</c:v>
                </c:pt>
                <c:pt idx="187">
                  <c:v>3.342</c:v>
                </c:pt>
                <c:pt idx="188">
                  <c:v>3.351</c:v>
                </c:pt>
                <c:pt idx="189">
                  <c:v>3.368</c:v>
                </c:pt>
                <c:pt idx="190">
                  <c:v>3.358</c:v>
                </c:pt>
                <c:pt idx="191">
                  <c:v>3.306</c:v>
                </c:pt>
                <c:pt idx="192">
                  <c:v>3.312</c:v>
                </c:pt>
                <c:pt idx="193">
                  <c:v>3.3</c:v>
                </c:pt>
                <c:pt idx="194">
                  <c:v>3.297</c:v>
                </c:pt>
                <c:pt idx="195">
                  <c:v>3.254</c:v>
                </c:pt>
                <c:pt idx="196">
                  <c:v>3.259</c:v>
                </c:pt>
                <c:pt idx="197">
                  <c:v>3.292</c:v>
                </c:pt>
                <c:pt idx="198">
                  <c:v>3.253</c:v>
                </c:pt>
                <c:pt idx="199">
                  <c:v>3.236</c:v>
                </c:pt>
                <c:pt idx="200">
                  <c:v>3.209</c:v>
                </c:pt>
                <c:pt idx="201">
                  <c:v>3.124</c:v>
                </c:pt>
                <c:pt idx="202">
                  <c:v>3.043</c:v>
                </c:pt>
                <c:pt idx="203">
                  <c:v>3.047</c:v>
                </c:pt>
                <c:pt idx="204">
                  <c:v>2.916</c:v>
                </c:pt>
                <c:pt idx="205">
                  <c:v>2.939</c:v>
                </c:pt>
                <c:pt idx="206">
                  <c:v>2.943</c:v>
                </c:pt>
                <c:pt idx="207">
                  <c:v>2.93</c:v>
                </c:pt>
                <c:pt idx="208">
                  <c:v>2.863</c:v>
                </c:pt>
                <c:pt idx="209">
                  <c:v>2.836</c:v>
                </c:pt>
                <c:pt idx="210">
                  <c:v>2.83</c:v>
                </c:pt>
                <c:pt idx="211">
                  <c:v>2.819</c:v>
                </c:pt>
                <c:pt idx="212">
                  <c:v>2.807</c:v>
                </c:pt>
                <c:pt idx="213">
                  <c:v>2.763</c:v>
                </c:pt>
                <c:pt idx="214">
                  <c:v>2.687</c:v>
                </c:pt>
                <c:pt idx="215">
                  <c:v>2.679</c:v>
                </c:pt>
                <c:pt idx="216">
                  <c:v>2.533</c:v>
                </c:pt>
                <c:pt idx="217">
                  <c:v>2.528</c:v>
                </c:pt>
                <c:pt idx="218">
                  <c:v>2.567</c:v>
                </c:pt>
                <c:pt idx="219">
                  <c:v>2.537</c:v>
                </c:pt>
                <c:pt idx="220">
                  <c:v>2.529</c:v>
                </c:pt>
                <c:pt idx="221">
                  <c:v>2.517</c:v>
                </c:pt>
                <c:pt idx="222">
                  <c:v>2.522</c:v>
                </c:pt>
                <c:pt idx="223">
                  <c:v>2.556</c:v>
                </c:pt>
                <c:pt idx="224">
                  <c:v>2.543</c:v>
                </c:pt>
                <c:pt idx="225">
                  <c:v>2.504</c:v>
                </c:pt>
                <c:pt idx="226">
                  <c:v>2.473</c:v>
                </c:pt>
                <c:pt idx="227">
                  <c:v>2.408</c:v>
                </c:pt>
                <c:pt idx="228">
                  <c:v>2.345</c:v>
                </c:pt>
                <c:pt idx="229">
                  <c:v>2.272</c:v>
                </c:pt>
                <c:pt idx="230">
                  <c:v>2.147</c:v>
                </c:pt>
                <c:pt idx="231">
                  <c:v>2.125</c:v>
                </c:pt>
                <c:pt idx="232">
                  <c:v>2.142</c:v>
                </c:pt>
                <c:pt idx="233">
                  <c:v>2.148</c:v>
                </c:pt>
                <c:pt idx="234">
                  <c:v>2.14</c:v>
                </c:pt>
                <c:pt idx="235">
                  <c:v>2.129</c:v>
                </c:pt>
                <c:pt idx="236">
                  <c:v>2.128</c:v>
                </c:pt>
                <c:pt idx="237">
                  <c:v>2.12</c:v>
                </c:pt>
                <c:pt idx="238">
                  <c:v>2.129</c:v>
                </c:pt>
                <c:pt idx="239">
                  <c:v>2.135</c:v>
                </c:pt>
                <c:pt idx="240">
                  <c:v>2.138</c:v>
                </c:pt>
                <c:pt idx="241">
                  <c:v>2.147</c:v>
                </c:pt>
                <c:pt idx="242">
                  <c:v>2.152</c:v>
                </c:pt>
                <c:pt idx="243">
                  <c:v>2.159</c:v>
                </c:pt>
                <c:pt idx="244">
                  <c:v>2.152</c:v>
                </c:pt>
                <c:pt idx="245">
                  <c:v>2.149</c:v>
                </c:pt>
                <c:pt idx="246">
                  <c:v>2.132</c:v>
                </c:pt>
                <c:pt idx="247">
                  <c:v>2.127</c:v>
                </c:pt>
                <c:pt idx="248">
                  <c:v>2.135</c:v>
                </c:pt>
                <c:pt idx="249">
                  <c:v>2.152</c:v>
                </c:pt>
                <c:pt idx="250">
                  <c:v>2.151</c:v>
                </c:pt>
                <c:pt idx="251">
                  <c:v>2.161</c:v>
                </c:pt>
                <c:pt idx="252">
                  <c:v>2.169</c:v>
                </c:pt>
                <c:pt idx="253">
                  <c:v>2.161</c:v>
                </c:pt>
                <c:pt idx="254">
                  <c:v>2.147</c:v>
                </c:pt>
                <c:pt idx="255">
                  <c:v>2.154</c:v>
                </c:pt>
                <c:pt idx="256">
                  <c:v>2.154</c:v>
                </c:pt>
                <c:pt idx="257">
                  <c:v>2.148</c:v>
                </c:pt>
                <c:pt idx="258">
                  <c:v>2.142</c:v>
                </c:pt>
                <c:pt idx="259">
                  <c:v>2.142</c:v>
                </c:pt>
                <c:pt idx="260">
                  <c:v>2.12</c:v>
                </c:pt>
                <c:pt idx="261">
                  <c:v>2.102</c:v>
                </c:pt>
                <c:pt idx="262">
                  <c:v>2.076</c:v>
                </c:pt>
                <c:pt idx="263">
                  <c:v>2.073</c:v>
                </c:pt>
                <c:pt idx="264">
                  <c:v>2.093</c:v>
                </c:pt>
                <c:pt idx="265">
                  <c:v>2.08</c:v>
                </c:pt>
                <c:pt idx="266">
                  <c:v>2.067</c:v>
                </c:pt>
                <c:pt idx="267">
                  <c:v>2.061</c:v>
                </c:pt>
                <c:pt idx="268">
                  <c:v>2.052</c:v>
                </c:pt>
                <c:pt idx="269">
                  <c:v>2.061</c:v>
                </c:pt>
                <c:pt idx="270">
                  <c:v>2.053</c:v>
                </c:pt>
                <c:pt idx="271">
                  <c:v>2.034</c:v>
                </c:pt>
                <c:pt idx="272">
                  <c:v>1.967</c:v>
                </c:pt>
                <c:pt idx="273">
                  <c:v>2.025</c:v>
                </c:pt>
                <c:pt idx="274">
                  <c:v>2.036</c:v>
                </c:pt>
                <c:pt idx="275">
                  <c:v>2.053</c:v>
                </c:pt>
                <c:pt idx="276">
                  <c:v>2.056</c:v>
                </c:pt>
                <c:pt idx="277">
                  <c:v>2.073</c:v>
                </c:pt>
                <c:pt idx="278">
                  <c:v>2.081</c:v>
                </c:pt>
                <c:pt idx="279">
                  <c:v>2.094</c:v>
                </c:pt>
                <c:pt idx="280">
                  <c:v>2.09</c:v>
                </c:pt>
                <c:pt idx="281">
                  <c:v>2.087</c:v>
                </c:pt>
                <c:pt idx="282">
                  <c:v>2.101</c:v>
                </c:pt>
                <c:pt idx="283">
                  <c:v>2.112</c:v>
                </c:pt>
                <c:pt idx="284">
                  <c:v>2.123</c:v>
                </c:pt>
                <c:pt idx="285">
                  <c:v>2.122</c:v>
                </c:pt>
                <c:pt idx="286">
                  <c:v>2.116</c:v>
                </c:pt>
                <c:pt idx="287">
                  <c:v>2.114</c:v>
                </c:pt>
                <c:pt idx="288">
                  <c:v>2.115</c:v>
                </c:pt>
                <c:pt idx="289">
                  <c:v>2.12</c:v>
                </c:pt>
                <c:pt idx="290">
                  <c:v>2.116</c:v>
                </c:pt>
                <c:pt idx="291">
                  <c:v>2.115</c:v>
                </c:pt>
                <c:pt idx="292">
                  <c:v>2.112</c:v>
                </c:pt>
                <c:pt idx="293">
                  <c:v>2.114</c:v>
                </c:pt>
                <c:pt idx="294">
                  <c:v>2.115</c:v>
                </c:pt>
                <c:pt idx="295">
                  <c:v>2.114</c:v>
                </c:pt>
                <c:pt idx="296">
                  <c:v>2.116</c:v>
                </c:pt>
                <c:pt idx="297">
                  <c:v>2.116</c:v>
                </c:pt>
                <c:pt idx="298">
                  <c:v>2.116</c:v>
                </c:pt>
                <c:pt idx="299">
                  <c:v>2.148</c:v>
                </c:pt>
                <c:pt idx="300">
                  <c:v>2.149</c:v>
                </c:pt>
                <c:pt idx="301">
                  <c:v>2.146</c:v>
                </c:pt>
                <c:pt idx="302">
                  <c:v>2.145</c:v>
                </c:pt>
                <c:pt idx="303">
                  <c:v>2.153</c:v>
                </c:pt>
                <c:pt idx="304">
                  <c:v>2.161</c:v>
                </c:pt>
                <c:pt idx="305">
                  <c:v>2.172</c:v>
                </c:pt>
                <c:pt idx="306">
                  <c:v>2.176</c:v>
                </c:pt>
                <c:pt idx="307">
                  <c:v>2.177</c:v>
                </c:pt>
                <c:pt idx="308">
                  <c:v>2.174</c:v>
                </c:pt>
                <c:pt idx="309">
                  <c:v>2.173</c:v>
                </c:pt>
                <c:pt idx="310">
                  <c:v>2.175</c:v>
                </c:pt>
                <c:pt idx="311">
                  <c:v>2.178</c:v>
                </c:pt>
                <c:pt idx="312">
                  <c:v>2.155</c:v>
                </c:pt>
                <c:pt idx="313">
                  <c:v>2.146</c:v>
                </c:pt>
                <c:pt idx="314">
                  <c:v>2.144</c:v>
                </c:pt>
                <c:pt idx="315">
                  <c:v>2.143</c:v>
                </c:pt>
                <c:pt idx="316">
                  <c:v>2.144</c:v>
                </c:pt>
                <c:pt idx="317">
                  <c:v>2.142</c:v>
                </c:pt>
                <c:pt idx="318">
                  <c:v>2.14</c:v>
                </c:pt>
                <c:pt idx="319">
                  <c:v>2.135</c:v>
                </c:pt>
                <c:pt idx="320">
                  <c:v>2.136</c:v>
                </c:pt>
                <c:pt idx="321">
                  <c:v>2.134</c:v>
                </c:pt>
                <c:pt idx="322">
                  <c:v>2.135</c:v>
                </c:pt>
                <c:pt idx="323">
                  <c:v>2.135</c:v>
                </c:pt>
                <c:pt idx="324">
                  <c:v>2.143</c:v>
                </c:pt>
                <c:pt idx="325">
                  <c:v>2.147</c:v>
                </c:pt>
                <c:pt idx="326">
                  <c:v>2.144</c:v>
                </c:pt>
                <c:pt idx="327">
                  <c:v>2.136</c:v>
                </c:pt>
                <c:pt idx="328">
                  <c:v>2.133</c:v>
                </c:pt>
                <c:pt idx="329">
                  <c:v>2.126</c:v>
                </c:pt>
                <c:pt idx="330">
                  <c:v>2.125</c:v>
                </c:pt>
                <c:pt idx="331">
                  <c:v>2.125</c:v>
                </c:pt>
                <c:pt idx="332">
                  <c:v>2.126</c:v>
                </c:pt>
                <c:pt idx="333">
                  <c:v>2.125</c:v>
                </c:pt>
                <c:pt idx="334">
                  <c:v>2.115</c:v>
                </c:pt>
                <c:pt idx="335">
                  <c:v>2.114</c:v>
                </c:pt>
                <c:pt idx="336">
                  <c:v>2.116</c:v>
                </c:pt>
                <c:pt idx="337">
                  <c:v>2.104</c:v>
                </c:pt>
                <c:pt idx="338">
                  <c:v>2.107</c:v>
                </c:pt>
                <c:pt idx="339">
                  <c:v>2.114</c:v>
                </c:pt>
                <c:pt idx="340">
                  <c:v>2.122</c:v>
                </c:pt>
                <c:pt idx="341">
                  <c:v>2.124</c:v>
                </c:pt>
                <c:pt idx="342">
                  <c:v>2.125</c:v>
                </c:pt>
                <c:pt idx="343">
                  <c:v>2.132</c:v>
                </c:pt>
                <c:pt idx="344">
                  <c:v>2.134</c:v>
                </c:pt>
                <c:pt idx="345">
                  <c:v>2.132</c:v>
                </c:pt>
                <c:pt idx="346">
                  <c:v>2.132</c:v>
                </c:pt>
                <c:pt idx="347">
                  <c:v>2.13</c:v>
                </c:pt>
                <c:pt idx="348">
                  <c:v>2.134</c:v>
                </c:pt>
                <c:pt idx="349">
                  <c:v>2.136</c:v>
                </c:pt>
                <c:pt idx="350">
                  <c:v>2.136</c:v>
                </c:pt>
                <c:pt idx="351">
                  <c:v>2.176</c:v>
                </c:pt>
                <c:pt idx="352">
                  <c:v>2.192</c:v>
                </c:pt>
                <c:pt idx="353">
                  <c:v>2.185</c:v>
                </c:pt>
                <c:pt idx="354">
                  <c:v>2.186</c:v>
                </c:pt>
                <c:pt idx="355">
                  <c:v>2.254</c:v>
                </c:pt>
                <c:pt idx="356">
                  <c:v>2.265</c:v>
                </c:pt>
                <c:pt idx="357">
                  <c:v>2.321</c:v>
                </c:pt>
                <c:pt idx="358">
                  <c:v>2.353</c:v>
                </c:pt>
                <c:pt idx="359">
                  <c:v>2.45</c:v>
                </c:pt>
                <c:pt idx="360">
                  <c:v>2.452</c:v>
                </c:pt>
                <c:pt idx="361">
                  <c:v>2.454</c:v>
                </c:pt>
                <c:pt idx="362">
                  <c:v>2.481</c:v>
                </c:pt>
                <c:pt idx="363">
                  <c:v>2.495</c:v>
                </c:pt>
                <c:pt idx="364">
                  <c:v>2.488</c:v>
                </c:pt>
                <c:pt idx="365">
                  <c:v>2.491</c:v>
                </c:pt>
                <c:pt idx="366">
                  <c:v>2.507</c:v>
                </c:pt>
                <c:pt idx="367">
                  <c:v>2.52</c:v>
                </c:pt>
                <c:pt idx="368">
                  <c:v>2.536</c:v>
                </c:pt>
                <c:pt idx="369">
                  <c:v>2.57</c:v>
                </c:pt>
                <c:pt idx="370">
                  <c:v>2.592</c:v>
                </c:pt>
                <c:pt idx="371">
                  <c:v>2.608</c:v>
                </c:pt>
                <c:pt idx="372">
                  <c:v>2.644</c:v>
                </c:pt>
                <c:pt idx="373">
                  <c:v>2.684</c:v>
                </c:pt>
                <c:pt idx="374">
                  <c:v>2.698</c:v>
                </c:pt>
                <c:pt idx="375">
                  <c:v>2.705</c:v>
                </c:pt>
                <c:pt idx="376">
                  <c:v>2.741</c:v>
                </c:pt>
                <c:pt idx="377">
                  <c:v>2.816</c:v>
                </c:pt>
                <c:pt idx="378">
                  <c:v>2.764</c:v>
                </c:pt>
                <c:pt idx="379">
                  <c:v>2.765</c:v>
                </c:pt>
                <c:pt idx="380">
                  <c:v>2.779</c:v>
                </c:pt>
                <c:pt idx="381">
                  <c:v>2.852</c:v>
                </c:pt>
                <c:pt idx="382">
                  <c:v>2.859</c:v>
                </c:pt>
                <c:pt idx="383">
                  <c:v>2.885</c:v>
                </c:pt>
                <c:pt idx="384">
                  <c:v>2.896</c:v>
                </c:pt>
                <c:pt idx="385">
                  <c:v>2.913</c:v>
                </c:pt>
                <c:pt idx="386">
                  <c:v>2.95</c:v>
                </c:pt>
                <c:pt idx="387">
                  <c:v>2.953</c:v>
                </c:pt>
                <c:pt idx="388">
                  <c:v>2.966</c:v>
                </c:pt>
                <c:pt idx="389">
                  <c:v>2.997</c:v>
                </c:pt>
                <c:pt idx="390">
                  <c:v>3.056</c:v>
                </c:pt>
                <c:pt idx="391">
                  <c:v>3.075</c:v>
                </c:pt>
                <c:pt idx="392">
                  <c:v>3.092</c:v>
                </c:pt>
                <c:pt idx="393">
                  <c:v>3.124</c:v>
                </c:pt>
                <c:pt idx="394">
                  <c:v>3.149</c:v>
                </c:pt>
                <c:pt idx="395">
                  <c:v>3.201</c:v>
                </c:pt>
                <c:pt idx="396">
                  <c:v>3.217</c:v>
                </c:pt>
                <c:pt idx="397">
                  <c:v>3.236</c:v>
                </c:pt>
                <c:pt idx="398">
                  <c:v>3.255</c:v>
                </c:pt>
                <c:pt idx="399">
                  <c:v>3.267</c:v>
                </c:pt>
                <c:pt idx="400">
                  <c:v>3.301</c:v>
                </c:pt>
                <c:pt idx="401">
                  <c:v>3.335</c:v>
                </c:pt>
                <c:pt idx="402">
                  <c:v>3.376</c:v>
                </c:pt>
                <c:pt idx="403">
                  <c:v>3.417</c:v>
                </c:pt>
                <c:pt idx="404">
                  <c:v>3.464</c:v>
                </c:pt>
                <c:pt idx="405">
                  <c:v>3.499</c:v>
                </c:pt>
                <c:pt idx="406">
                  <c:v>3.521</c:v>
                </c:pt>
                <c:pt idx="407">
                  <c:v>3.554</c:v>
                </c:pt>
                <c:pt idx="408">
                  <c:v>3.566</c:v>
                </c:pt>
                <c:pt idx="409">
                  <c:v>3.585</c:v>
                </c:pt>
                <c:pt idx="410">
                  <c:v>3.604</c:v>
                </c:pt>
                <c:pt idx="411">
                  <c:v>3.624</c:v>
                </c:pt>
                <c:pt idx="412">
                  <c:v>3.638</c:v>
                </c:pt>
                <c:pt idx="413">
                  <c:v>3.669</c:v>
                </c:pt>
                <c:pt idx="414">
                  <c:v>3.686</c:v>
                </c:pt>
                <c:pt idx="415">
                  <c:v>3.716</c:v>
                </c:pt>
                <c:pt idx="416">
                  <c:v>3.725</c:v>
                </c:pt>
                <c:pt idx="417">
                  <c:v>3.735</c:v>
                </c:pt>
                <c:pt idx="418">
                  <c:v>3.745</c:v>
                </c:pt>
                <c:pt idx="419">
                  <c:v>3.754</c:v>
                </c:pt>
                <c:pt idx="420">
                  <c:v>3.772</c:v>
                </c:pt>
                <c:pt idx="421">
                  <c:v>3.788</c:v>
                </c:pt>
                <c:pt idx="422">
                  <c:v>3.806</c:v>
                </c:pt>
                <c:pt idx="423">
                  <c:v>3.826</c:v>
                </c:pt>
                <c:pt idx="424">
                  <c:v>3.846</c:v>
                </c:pt>
                <c:pt idx="425">
                  <c:v>3.859</c:v>
                </c:pt>
                <c:pt idx="426">
                  <c:v>3.885</c:v>
                </c:pt>
                <c:pt idx="427">
                  <c:v>3.896</c:v>
                </c:pt>
                <c:pt idx="428">
                  <c:v>3.904</c:v>
                </c:pt>
                <c:pt idx="429">
                  <c:v>3.924</c:v>
                </c:pt>
                <c:pt idx="430">
                  <c:v>3.946</c:v>
                </c:pt>
                <c:pt idx="431">
                  <c:v>3.97</c:v>
                </c:pt>
                <c:pt idx="432">
                  <c:v>3.988</c:v>
                </c:pt>
                <c:pt idx="433">
                  <c:v>4.013</c:v>
                </c:pt>
                <c:pt idx="434">
                  <c:v>4.036</c:v>
                </c:pt>
                <c:pt idx="435">
                  <c:v>4.061</c:v>
                </c:pt>
                <c:pt idx="436">
                  <c:v>4.077</c:v>
                </c:pt>
                <c:pt idx="437">
                  <c:v>4.098</c:v>
                </c:pt>
                <c:pt idx="438">
                  <c:v>4.124</c:v>
                </c:pt>
                <c:pt idx="439">
                  <c:v>4.138</c:v>
                </c:pt>
                <c:pt idx="440">
                  <c:v>4.148</c:v>
                </c:pt>
                <c:pt idx="441">
                  <c:v>4.16</c:v>
                </c:pt>
                <c:pt idx="442">
                  <c:v>4.175</c:v>
                </c:pt>
                <c:pt idx="443">
                  <c:v>4.196</c:v>
                </c:pt>
                <c:pt idx="444">
                  <c:v>4.214</c:v>
                </c:pt>
                <c:pt idx="445">
                  <c:v>4.228</c:v>
                </c:pt>
                <c:pt idx="446">
                  <c:v>4.246</c:v>
                </c:pt>
                <c:pt idx="447">
                  <c:v>4.296</c:v>
                </c:pt>
                <c:pt idx="448">
                  <c:v>4.451</c:v>
                </c:pt>
                <c:pt idx="449">
                  <c:v>4.644999999999999</c:v>
                </c:pt>
                <c:pt idx="450">
                  <c:v>4.721</c:v>
                </c:pt>
                <c:pt idx="451">
                  <c:v>4.735</c:v>
                </c:pt>
                <c:pt idx="452">
                  <c:v>4.752</c:v>
                </c:pt>
                <c:pt idx="453">
                  <c:v>4.724</c:v>
                </c:pt>
                <c:pt idx="454">
                  <c:v>4.723</c:v>
                </c:pt>
                <c:pt idx="455">
                  <c:v>4.792</c:v>
                </c:pt>
                <c:pt idx="456">
                  <c:v>4.775</c:v>
                </c:pt>
                <c:pt idx="457">
                  <c:v>4.691</c:v>
                </c:pt>
                <c:pt idx="458">
                  <c:v>4.637</c:v>
                </c:pt>
                <c:pt idx="459">
                  <c:v>4.605</c:v>
                </c:pt>
                <c:pt idx="460">
                  <c:v>4.591</c:v>
                </c:pt>
                <c:pt idx="461">
                  <c:v>4.579</c:v>
                </c:pt>
                <c:pt idx="462">
                  <c:v>4.584</c:v>
                </c:pt>
                <c:pt idx="463">
                  <c:v>4.697</c:v>
                </c:pt>
                <c:pt idx="464">
                  <c:v>4.81</c:v>
                </c:pt>
                <c:pt idx="465">
                  <c:v>4.891</c:v>
                </c:pt>
                <c:pt idx="466">
                  <c:v>4.941</c:v>
                </c:pt>
                <c:pt idx="467">
                  <c:v>4.774</c:v>
                </c:pt>
                <c:pt idx="468">
                  <c:v>4.689999999999999</c:v>
                </c:pt>
                <c:pt idx="469">
                  <c:v>4.63</c:v>
                </c:pt>
                <c:pt idx="470">
                  <c:v>4.576</c:v>
                </c:pt>
                <c:pt idx="471">
                  <c:v>4.411</c:v>
                </c:pt>
                <c:pt idx="472">
                  <c:v>4.383</c:v>
                </c:pt>
                <c:pt idx="473">
                  <c:v>4.367</c:v>
                </c:pt>
                <c:pt idx="474">
                  <c:v>4.331</c:v>
                </c:pt>
                <c:pt idx="475">
                  <c:v>4.355</c:v>
                </c:pt>
                <c:pt idx="476">
                  <c:v>4.374</c:v>
                </c:pt>
                <c:pt idx="477">
                  <c:v>4.384</c:v>
                </c:pt>
                <c:pt idx="478">
                  <c:v>4.497</c:v>
                </c:pt>
                <c:pt idx="479">
                  <c:v>4.617</c:v>
                </c:pt>
                <c:pt idx="480">
                  <c:v>4.674</c:v>
                </c:pt>
                <c:pt idx="481">
                  <c:v>4.731</c:v>
                </c:pt>
                <c:pt idx="482">
                  <c:v>4.741</c:v>
                </c:pt>
                <c:pt idx="483">
                  <c:v>4.747</c:v>
                </c:pt>
                <c:pt idx="484">
                  <c:v>4.794</c:v>
                </c:pt>
                <c:pt idx="485">
                  <c:v>4.846999999999999</c:v>
                </c:pt>
                <c:pt idx="486">
                  <c:v>4.855</c:v>
                </c:pt>
                <c:pt idx="487">
                  <c:v>4.855</c:v>
                </c:pt>
                <c:pt idx="488">
                  <c:v>4.859</c:v>
                </c:pt>
                <c:pt idx="489">
                  <c:v>4.857</c:v>
                </c:pt>
                <c:pt idx="490">
                  <c:v>4.864</c:v>
                </c:pt>
                <c:pt idx="491">
                  <c:v>4.967</c:v>
                </c:pt>
                <c:pt idx="492">
                  <c:v>4.961</c:v>
                </c:pt>
                <c:pt idx="493">
                  <c:v>4.959</c:v>
                </c:pt>
                <c:pt idx="494">
                  <c:v>4.947</c:v>
                </c:pt>
                <c:pt idx="495">
                  <c:v>4.959</c:v>
                </c:pt>
                <c:pt idx="496">
                  <c:v>4.963</c:v>
                </c:pt>
                <c:pt idx="497">
                  <c:v>4.957</c:v>
                </c:pt>
                <c:pt idx="498">
                  <c:v>4.962</c:v>
                </c:pt>
                <c:pt idx="499">
                  <c:v>4.968</c:v>
                </c:pt>
                <c:pt idx="500">
                  <c:v>4.966</c:v>
                </c:pt>
                <c:pt idx="501">
                  <c:v>4.966</c:v>
                </c:pt>
                <c:pt idx="502">
                  <c:v>4.964</c:v>
                </c:pt>
                <c:pt idx="503">
                  <c:v>4.963</c:v>
                </c:pt>
                <c:pt idx="504">
                  <c:v>4.96</c:v>
                </c:pt>
                <c:pt idx="505">
                  <c:v>4.958</c:v>
                </c:pt>
                <c:pt idx="506">
                  <c:v>5.005</c:v>
                </c:pt>
                <c:pt idx="507">
                  <c:v>5.142</c:v>
                </c:pt>
                <c:pt idx="508">
                  <c:v>5.339</c:v>
                </c:pt>
                <c:pt idx="509">
                  <c:v>5.381</c:v>
                </c:pt>
                <c:pt idx="510">
                  <c:v>5.045</c:v>
                </c:pt>
                <c:pt idx="511">
                  <c:v>4.918</c:v>
                </c:pt>
                <c:pt idx="512">
                  <c:v>4.76</c:v>
                </c:pt>
                <c:pt idx="513">
                  <c:v>4.474</c:v>
                </c:pt>
                <c:pt idx="514">
                  <c:v>4.223</c:v>
                </c:pt>
                <c:pt idx="515">
                  <c:v>4.021</c:v>
                </c:pt>
                <c:pt idx="516">
                  <c:v>3.853</c:v>
                </c:pt>
                <c:pt idx="517">
                  <c:v>3.563</c:v>
                </c:pt>
                <c:pt idx="518">
                  <c:v>3.282</c:v>
                </c:pt>
                <c:pt idx="519">
                  <c:v>3.082</c:v>
                </c:pt>
                <c:pt idx="520">
                  <c:v>2.991</c:v>
                </c:pt>
                <c:pt idx="521">
                  <c:v>2.859</c:v>
                </c:pt>
                <c:pt idx="522">
                  <c:v>2.692</c:v>
                </c:pt>
                <c:pt idx="523">
                  <c:v>2.453</c:v>
                </c:pt>
                <c:pt idx="524">
                  <c:v>2.199</c:v>
                </c:pt>
                <c:pt idx="525">
                  <c:v>2.086</c:v>
                </c:pt>
                <c:pt idx="526">
                  <c:v>2.022</c:v>
                </c:pt>
                <c:pt idx="527">
                  <c:v>1.943</c:v>
                </c:pt>
                <c:pt idx="528">
                  <c:v>1.875</c:v>
                </c:pt>
                <c:pt idx="529">
                  <c:v>1.825</c:v>
                </c:pt>
                <c:pt idx="530">
                  <c:v>1.726</c:v>
                </c:pt>
                <c:pt idx="531">
                  <c:v>1.64</c:v>
                </c:pt>
                <c:pt idx="532">
                  <c:v>1.574</c:v>
                </c:pt>
                <c:pt idx="533">
                  <c:v>1.531</c:v>
                </c:pt>
                <c:pt idx="534">
                  <c:v>1.479</c:v>
                </c:pt>
                <c:pt idx="535">
                  <c:v>1.435</c:v>
                </c:pt>
                <c:pt idx="536">
                  <c:v>1.405</c:v>
                </c:pt>
                <c:pt idx="537">
                  <c:v>1.4</c:v>
                </c:pt>
                <c:pt idx="538">
                  <c:v>1.365</c:v>
                </c:pt>
                <c:pt idx="539">
                  <c:v>1.313</c:v>
                </c:pt>
                <c:pt idx="540">
                  <c:v>1.25</c:v>
                </c:pt>
                <c:pt idx="541">
                  <c:v>1.259</c:v>
                </c:pt>
                <c:pt idx="542">
                  <c:v>1.269</c:v>
                </c:pt>
                <c:pt idx="543">
                  <c:v>1.268</c:v>
                </c:pt>
                <c:pt idx="544">
                  <c:v>1.268</c:v>
                </c:pt>
                <c:pt idx="545">
                  <c:v>1.224</c:v>
                </c:pt>
                <c:pt idx="546">
                  <c:v>1.12</c:v>
                </c:pt>
                <c:pt idx="547">
                  <c:v>1.059</c:v>
                </c:pt>
                <c:pt idx="548">
                  <c:v>1.007</c:v>
                </c:pt>
                <c:pt idx="549">
                  <c:v>0.954</c:v>
                </c:pt>
                <c:pt idx="550">
                  <c:v>0.921</c:v>
                </c:pt>
                <c:pt idx="551">
                  <c:v>0.893</c:v>
                </c:pt>
                <c:pt idx="552">
                  <c:v>0.881</c:v>
                </c:pt>
                <c:pt idx="553">
                  <c:v>0.869</c:v>
                </c:pt>
                <c:pt idx="554">
                  <c:v>0.849</c:v>
                </c:pt>
                <c:pt idx="555">
                  <c:v>0.825</c:v>
                </c:pt>
                <c:pt idx="556">
                  <c:v>0.803</c:v>
                </c:pt>
                <c:pt idx="557">
                  <c:v>0.773</c:v>
                </c:pt>
                <c:pt idx="558">
                  <c:v>0.762</c:v>
                </c:pt>
                <c:pt idx="559">
                  <c:v>0.741</c:v>
                </c:pt>
                <c:pt idx="560">
                  <c:v>0.752</c:v>
                </c:pt>
                <c:pt idx="561">
                  <c:v>0.743</c:v>
                </c:pt>
                <c:pt idx="562">
                  <c:v>0.739</c:v>
                </c:pt>
                <c:pt idx="563">
                  <c:v>0.73</c:v>
                </c:pt>
                <c:pt idx="564">
                  <c:v>0.72</c:v>
                </c:pt>
                <c:pt idx="565">
                  <c:v>0.716</c:v>
                </c:pt>
                <c:pt idx="566">
                  <c:v>0.714</c:v>
                </c:pt>
                <c:pt idx="567">
                  <c:v>0.714</c:v>
                </c:pt>
                <c:pt idx="568">
                  <c:v>0.718</c:v>
                </c:pt>
                <c:pt idx="569">
                  <c:v>0.718</c:v>
                </c:pt>
                <c:pt idx="570">
                  <c:v>0.714</c:v>
                </c:pt>
                <c:pt idx="571">
                  <c:v>0.71</c:v>
                </c:pt>
                <c:pt idx="572">
                  <c:v>0.707</c:v>
                </c:pt>
                <c:pt idx="573">
                  <c:v>0.7</c:v>
                </c:pt>
                <c:pt idx="574">
                  <c:v>0.691</c:v>
                </c:pt>
                <c:pt idx="575">
                  <c:v>0.68</c:v>
                </c:pt>
                <c:pt idx="576">
                  <c:v>0.67</c:v>
                </c:pt>
                <c:pt idx="577">
                  <c:v>0.665</c:v>
                </c:pt>
                <c:pt idx="578">
                  <c:v>0.663</c:v>
                </c:pt>
                <c:pt idx="579">
                  <c:v>0.663</c:v>
                </c:pt>
                <c:pt idx="580">
                  <c:v>0.661</c:v>
                </c:pt>
                <c:pt idx="581">
                  <c:v>0.656</c:v>
                </c:pt>
                <c:pt idx="582">
                  <c:v>0.653</c:v>
                </c:pt>
                <c:pt idx="583">
                  <c:v>0.649</c:v>
                </c:pt>
                <c:pt idx="584">
                  <c:v>0.642</c:v>
                </c:pt>
                <c:pt idx="585">
                  <c:v>0.636</c:v>
                </c:pt>
                <c:pt idx="586">
                  <c:v>0.635</c:v>
                </c:pt>
                <c:pt idx="587">
                  <c:v>0.641</c:v>
                </c:pt>
                <c:pt idx="588">
                  <c:v>0.644</c:v>
                </c:pt>
                <c:pt idx="589">
                  <c:v>0.645</c:v>
                </c:pt>
                <c:pt idx="590">
                  <c:v>0.663</c:v>
                </c:pt>
                <c:pt idx="591">
                  <c:v>0.682</c:v>
                </c:pt>
                <c:pt idx="592">
                  <c:v>0.684</c:v>
                </c:pt>
                <c:pt idx="593">
                  <c:v>0.695</c:v>
                </c:pt>
                <c:pt idx="594">
                  <c:v>0.699</c:v>
                </c:pt>
                <c:pt idx="595">
                  <c:v>0.707</c:v>
                </c:pt>
                <c:pt idx="596">
                  <c:v>0.719</c:v>
                </c:pt>
                <c:pt idx="597">
                  <c:v>0.732</c:v>
                </c:pt>
                <c:pt idx="598">
                  <c:v>0.748</c:v>
                </c:pt>
                <c:pt idx="599">
                  <c:v>0.79</c:v>
                </c:pt>
                <c:pt idx="600">
                  <c:v>0.822</c:v>
                </c:pt>
                <c:pt idx="601">
                  <c:v>0.861</c:v>
                </c:pt>
                <c:pt idx="602">
                  <c:v>0.885</c:v>
                </c:pt>
                <c:pt idx="603">
                  <c:v>0.896</c:v>
                </c:pt>
                <c:pt idx="604">
                  <c:v>0.905</c:v>
                </c:pt>
                <c:pt idx="605">
                  <c:v>0.898</c:v>
                </c:pt>
                <c:pt idx="606">
                  <c:v>0.89</c:v>
                </c:pt>
                <c:pt idx="607">
                  <c:v>0.888</c:v>
                </c:pt>
                <c:pt idx="608">
                  <c:v>0.883</c:v>
                </c:pt>
                <c:pt idx="609">
                  <c:v>0.878</c:v>
                </c:pt>
                <c:pt idx="610">
                  <c:v>0.879</c:v>
                </c:pt>
                <c:pt idx="611">
                  <c:v>0.879</c:v>
                </c:pt>
                <c:pt idx="612">
                  <c:v>0.942</c:v>
                </c:pt>
                <c:pt idx="613">
                  <c:v>0.972</c:v>
                </c:pt>
                <c:pt idx="614">
                  <c:v>0.993</c:v>
                </c:pt>
                <c:pt idx="615">
                  <c:v>1.029</c:v>
                </c:pt>
                <c:pt idx="616">
                  <c:v>1.045</c:v>
                </c:pt>
                <c:pt idx="617">
                  <c:v>1.05</c:v>
                </c:pt>
                <c:pt idx="618">
                  <c:v>1.049</c:v>
                </c:pt>
                <c:pt idx="619">
                  <c:v>1.04</c:v>
                </c:pt>
                <c:pt idx="620">
                  <c:v>1.028</c:v>
                </c:pt>
                <c:pt idx="621">
                  <c:v>1.027</c:v>
                </c:pt>
                <c:pt idx="622">
                  <c:v>1.028</c:v>
                </c:pt>
                <c:pt idx="623">
                  <c:v>1.023</c:v>
                </c:pt>
                <c:pt idx="624">
                  <c:v>1.014</c:v>
                </c:pt>
                <c:pt idx="625">
                  <c:v>1.006</c:v>
                </c:pt>
                <c:pt idx="626">
                  <c:v>0.997</c:v>
                </c:pt>
                <c:pt idx="627">
                  <c:v>1.006</c:v>
                </c:pt>
                <c:pt idx="628">
                  <c:v>1.025</c:v>
                </c:pt>
                <c:pt idx="629">
                  <c:v>1.063</c:v>
                </c:pt>
                <c:pt idx="630">
                  <c:v>1.088</c:v>
                </c:pt>
                <c:pt idx="631">
                  <c:v>1.093</c:v>
                </c:pt>
                <c:pt idx="632">
                  <c:v>1.078</c:v>
                </c:pt>
                <c:pt idx="633">
                  <c:v>1.092</c:v>
                </c:pt>
                <c:pt idx="634">
                  <c:v>1.162</c:v>
                </c:pt>
                <c:pt idx="635">
                  <c:v>1.173</c:v>
                </c:pt>
                <c:pt idx="636">
                  <c:v>1.172</c:v>
                </c:pt>
                <c:pt idx="637">
                  <c:v>1.203</c:v>
                </c:pt>
                <c:pt idx="638">
                  <c:v>1.249</c:v>
                </c:pt>
                <c:pt idx="639">
                  <c:v>1.294</c:v>
                </c:pt>
                <c:pt idx="640">
                  <c:v>1.332</c:v>
                </c:pt>
                <c:pt idx="641">
                  <c:v>1.356</c:v>
                </c:pt>
                <c:pt idx="642">
                  <c:v>1.385</c:v>
                </c:pt>
                <c:pt idx="643">
                  <c:v>1.419</c:v>
                </c:pt>
                <c:pt idx="644">
                  <c:v>1.425</c:v>
                </c:pt>
                <c:pt idx="645">
                  <c:v>1.435</c:v>
                </c:pt>
                <c:pt idx="646">
                  <c:v>1.43</c:v>
                </c:pt>
                <c:pt idx="647">
                  <c:v>1.436</c:v>
                </c:pt>
                <c:pt idx="648">
                  <c:v>1.469</c:v>
                </c:pt>
                <c:pt idx="649">
                  <c:v>1.502</c:v>
                </c:pt>
                <c:pt idx="650">
                  <c:v>1.528</c:v>
                </c:pt>
                <c:pt idx="651">
                  <c:v>1.556</c:v>
                </c:pt>
                <c:pt idx="652">
                  <c:v>1.593</c:v>
                </c:pt>
                <c:pt idx="653">
                  <c:v>1.608</c:v>
                </c:pt>
                <c:pt idx="654">
                  <c:v>1.611</c:v>
                </c:pt>
                <c:pt idx="655">
                  <c:v>1.609</c:v>
                </c:pt>
                <c:pt idx="656">
                  <c:v>1.564</c:v>
                </c:pt>
                <c:pt idx="657">
                  <c:v>1.535</c:v>
                </c:pt>
                <c:pt idx="658">
                  <c:v>1.533</c:v>
                </c:pt>
                <c:pt idx="659">
                  <c:v>1.54</c:v>
                </c:pt>
                <c:pt idx="660">
                  <c:v>1.541</c:v>
                </c:pt>
                <c:pt idx="661">
                  <c:v>1.53</c:v>
                </c:pt>
                <c:pt idx="662">
                  <c:v>1.535</c:v>
                </c:pt>
                <c:pt idx="663">
                  <c:v>1.537</c:v>
                </c:pt>
                <c:pt idx="664">
                  <c:v>1.554</c:v>
                </c:pt>
                <c:pt idx="665">
                  <c:v>1.566</c:v>
                </c:pt>
                <c:pt idx="666">
                  <c:v>1.574</c:v>
                </c:pt>
                <c:pt idx="667">
                  <c:v>1.585</c:v>
                </c:pt>
                <c:pt idx="668">
                  <c:v>1.592</c:v>
                </c:pt>
                <c:pt idx="669">
                  <c:v>1.488</c:v>
                </c:pt>
                <c:pt idx="670">
                  <c:v>1.462</c:v>
                </c:pt>
                <c:pt idx="671">
                  <c:v>1.465</c:v>
                </c:pt>
                <c:pt idx="672">
                  <c:v>1.475</c:v>
                </c:pt>
                <c:pt idx="673">
                  <c:v>1.469</c:v>
                </c:pt>
                <c:pt idx="674">
                  <c:v>1.437</c:v>
                </c:pt>
                <c:pt idx="675">
                  <c:v>1.417</c:v>
                </c:pt>
                <c:pt idx="676">
                  <c:v>1.404</c:v>
                </c:pt>
                <c:pt idx="677">
                  <c:v>1.356</c:v>
                </c:pt>
                <c:pt idx="678">
                  <c:v>1.288</c:v>
                </c:pt>
                <c:pt idx="679">
                  <c:v>1.231</c:v>
                </c:pt>
                <c:pt idx="680">
                  <c:v>1.182</c:v>
                </c:pt>
                <c:pt idx="681">
                  <c:v>1.138</c:v>
                </c:pt>
                <c:pt idx="682">
                  <c:v>1.102</c:v>
                </c:pt>
                <c:pt idx="683">
                  <c:v>1.063</c:v>
                </c:pt>
                <c:pt idx="684">
                  <c:v>1.036</c:v>
                </c:pt>
                <c:pt idx="685">
                  <c:v>1.006</c:v>
                </c:pt>
                <c:pt idx="686">
                  <c:v>0.948</c:v>
                </c:pt>
                <c:pt idx="687">
                  <c:v>0.894</c:v>
                </c:pt>
                <c:pt idx="688">
                  <c:v>0.853</c:v>
                </c:pt>
                <c:pt idx="689">
                  <c:v>0.808</c:v>
                </c:pt>
                <c:pt idx="690">
                  <c:v>0.777</c:v>
                </c:pt>
                <c:pt idx="691">
                  <c:v>0.766</c:v>
                </c:pt>
                <c:pt idx="692">
                  <c:v>0.753</c:v>
                </c:pt>
                <c:pt idx="693">
                  <c:v>0.734</c:v>
                </c:pt>
                <c:pt idx="694">
                  <c:v>0.715</c:v>
                </c:pt>
                <c:pt idx="695">
                  <c:v>0.697</c:v>
                </c:pt>
                <c:pt idx="696">
                  <c:v>0.69</c:v>
                </c:pt>
                <c:pt idx="697">
                  <c:v>0.684</c:v>
                </c:pt>
                <c:pt idx="698">
                  <c:v>0.675</c:v>
                </c:pt>
                <c:pt idx="699">
                  <c:v>0.665</c:v>
                </c:pt>
                <c:pt idx="700">
                  <c:v>0.663</c:v>
                </c:pt>
                <c:pt idx="701">
                  <c:v>0.662</c:v>
                </c:pt>
                <c:pt idx="702">
                  <c:v>0.654</c:v>
                </c:pt>
                <c:pt idx="703">
                  <c:v>0.653</c:v>
                </c:pt>
                <c:pt idx="704">
                  <c:v>0.549</c:v>
                </c:pt>
                <c:pt idx="705">
                  <c:v>0.486</c:v>
                </c:pt>
                <c:pt idx="706">
                  <c:v>0.451</c:v>
                </c:pt>
                <c:pt idx="707">
                  <c:v>0.415</c:v>
                </c:pt>
                <c:pt idx="708">
                  <c:v>0.375</c:v>
                </c:pt>
                <c:pt idx="709">
                  <c:v>0.353</c:v>
                </c:pt>
                <c:pt idx="710">
                  <c:v>0.334</c:v>
                </c:pt>
                <c:pt idx="711">
                  <c:v>0.295</c:v>
                </c:pt>
                <c:pt idx="712">
                  <c:v>0.278</c:v>
                </c:pt>
                <c:pt idx="713">
                  <c:v>0.265</c:v>
                </c:pt>
                <c:pt idx="714">
                  <c:v>0.25</c:v>
                </c:pt>
                <c:pt idx="715">
                  <c:v>0.228</c:v>
                </c:pt>
                <c:pt idx="716">
                  <c:v>0.22</c:v>
                </c:pt>
                <c:pt idx="717">
                  <c:v>0.215</c:v>
                </c:pt>
                <c:pt idx="718">
                  <c:v>0.21</c:v>
                </c:pt>
                <c:pt idx="719">
                  <c:v>0.204</c:v>
                </c:pt>
                <c:pt idx="720">
                  <c:v>0.199</c:v>
                </c:pt>
                <c:pt idx="721">
                  <c:v>0.197</c:v>
                </c:pt>
                <c:pt idx="722">
                  <c:v>0.193</c:v>
                </c:pt>
                <c:pt idx="723">
                  <c:v>0.191</c:v>
                </c:pt>
                <c:pt idx="724">
                  <c:v>0.19</c:v>
                </c:pt>
                <c:pt idx="725">
                  <c:v>0.191</c:v>
                </c:pt>
                <c:pt idx="726">
                  <c:v>0.187</c:v>
                </c:pt>
                <c:pt idx="727">
                  <c:v>0.184</c:v>
                </c:pt>
                <c:pt idx="728">
                  <c:v>0.184</c:v>
                </c:pt>
                <c:pt idx="729">
                  <c:v>0.186</c:v>
                </c:pt>
                <c:pt idx="730">
                  <c:v>0.191</c:v>
                </c:pt>
                <c:pt idx="731">
                  <c:v>0.195</c:v>
                </c:pt>
                <c:pt idx="732">
                  <c:v>0.209</c:v>
                </c:pt>
                <c:pt idx="733">
                  <c:v>0.214</c:v>
                </c:pt>
                <c:pt idx="734">
                  <c:v>0.234</c:v>
                </c:pt>
                <c:pt idx="735">
                  <c:v>0.227</c:v>
                </c:pt>
                <c:pt idx="736">
                  <c:v>0.225</c:v>
                </c:pt>
                <c:pt idx="737">
                  <c:v>0.218</c:v>
                </c:pt>
                <c:pt idx="738">
                  <c:v>0.206</c:v>
                </c:pt>
                <c:pt idx="739">
                  <c:v>0.201</c:v>
                </c:pt>
                <c:pt idx="740">
                  <c:v>0.204</c:v>
                </c:pt>
                <c:pt idx="741">
                  <c:v>0.215</c:v>
                </c:pt>
                <c:pt idx="742">
                  <c:v>0.211</c:v>
                </c:pt>
                <c:pt idx="743">
                  <c:v>0.21</c:v>
                </c:pt>
                <c:pt idx="744">
                  <c:v>0.21</c:v>
                </c:pt>
                <c:pt idx="745">
                  <c:v>0.208</c:v>
                </c:pt>
                <c:pt idx="746">
                  <c:v>0.207</c:v>
                </c:pt>
                <c:pt idx="747">
                  <c:v>0.201</c:v>
                </c:pt>
                <c:pt idx="748">
                  <c:v>0.203</c:v>
                </c:pt>
                <c:pt idx="749">
                  <c:v>0.2</c:v>
                </c:pt>
                <c:pt idx="750">
                  <c:v>0.2</c:v>
                </c:pt>
                <c:pt idx="751">
                  <c:v>0.2</c:v>
                </c:pt>
                <c:pt idx="752">
                  <c:v>0.203</c:v>
                </c:pt>
                <c:pt idx="753">
                  <c:v>0.209</c:v>
                </c:pt>
                <c:pt idx="754">
                  <c:v>0.216</c:v>
                </c:pt>
                <c:pt idx="755">
                  <c:v>0.218</c:v>
                </c:pt>
                <c:pt idx="756">
                  <c:v>0.217</c:v>
                </c:pt>
                <c:pt idx="757">
                  <c:v>0.22</c:v>
                </c:pt>
                <c:pt idx="758">
                  <c:v>0.22</c:v>
                </c:pt>
                <c:pt idx="759">
                  <c:v>0.226</c:v>
                </c:pt>
                <c:pt idx="760">
                  <c:v>0.228</c:v>
                </c:pt>
                <c:pt idx="761">
                  <c:v>0.227</c:v>
                </c:pt>
                <c:pt idx="762">
                  <c:v>0.226</c:v>
                </c:pt>
                <c:pt idx="763">
                  <c:v>0.225</c:v>
                </c:pt>
                <c:pt idx="764">
                  <c:v>0.224</c:v>
                </c:pt>
                <c:pt idx="765">
                  <c:v>0.225</c:v>
                </c:pt>
                <c:pt idx="766">
                  <c:v>0.223</c:v>
                </c:pt>
                <c:pt idx="767">
                  <c:v>0.221</c:v>
                </c:pt>
                <c:pt idx="768">
                  <c:v>0.224</c:v>
                </c:pt>
                <c:pt idx="769">
                  <c:v>0.225</c:v>
                </c:pt>
                <c:pt idx="770">
                  <c:v>0.227</c:v>
                </c:pt>
                <c:pt idx="771">
                  <c:v>0.224</c:v>
                </c:pt>
                <c:pt idx="772">
                  <c:v>0.228</c:v>
                </c:pt>
                <c:pt idx="773">
                  <c:v>0.226</c:v>
                </c:pt>
                <c:pt idx="774">
                  <c:v>0.217</c:v>
                </c:pt>
                <c:pt idx="775">
                  <c:v>0.218</c:v>
                </c:pt>
                <c:pt idx="776">
                  <c:v>0.223</c:v>
                </c:pt>
                <c:pt idx="777">
                  <c:v>0.234</c:v>
                </c:pt>
                <c:pt idx="778">
                  <c:v>0.248</c:v>
                </c:pt>
                <c:pt idx="779">
                  <c:v>0.282</c:v>
                </c:pt>
                <c:pt idx="780">
                  <c:v>0.292</c:v>
                </c:pt>
                <c:pt idx="781">
                  <c:v>0.293</c:v>
                </c:pt>
                <c:pt idx="782">
                  <c:v>0.28</c:v>
                </c:pt>
                <c:pt idx="783">
                  <c:v>0.282</c:v>
                </c:pt>
                <c:pt idx="784">
                  <c:v>0.302</c:v>
                </c:pt>
                <c:pt idx="785">
                  <c:v>0.3</c:v>
                </c:pt>
                <c:pt idx="786">
                  <c:v>0.296</c:v>
                </c:pt>
                <c:pt idx="787">
                  <c:v>0.291</c:v>
                </c:pt>
                <c:pt idx="788">
                  <c:v>0.287</c:v>
                </c:pt>
                <c:pt idx="789">
                  <c:v>0.287</c:v>
                </c:pt>
                <c:pt idx="790">
                  <c:v>0.286</c:v>
                </c:pt>
                <c:pt idx="791">
                  <c:v>0.299</c:v>
                </c:pt>
                <c:pt idx="792">
                  <c:v>0.303</c:v>
                </c:pt>
                <c:pt idx="793">
                  <c:v>0.315</c:v>
                </c:pt>
                <c:pt idx="794">
                  <c:v>0.31</c:v>
                </c:pt>
                <c:pt idx="795">
                  <c:v>0.325</c:v>
                </c:pt>
                <c:pt idx="796">
                  <c:v>0.328</c:v>
                </c:pt>
                <c:pt idx="797">
                  <c:v>0.328</c:v>
                </c:pt>
                <c:pt idx="798">
                  <c:v>0.344</c:v>
                </c:pt>
                <c:pt idx="799">
                  <c:v>0.336</c:v>
                </c:pt>
                <c:pt idx="800">
                  <c:v>0.336</c:v>
                </c:pt>
                <c:pt idx="801">
                  <c:v>0.318</c:v>
                </c:pt>
                <c:pt idx="802">
                  <c:v>0.317</c:v>
                </c:pt>
                <c:pt idx="803">
                  <c:v>0.311</c:v>
                </c:pt>
                <c:pt idx="804">
                  <c:v>0.267</c:v>
                </c:pt>
                <c:pt idx="805">
                  <c:v>0.234</c:v>
                </c:pt>
                <c:pt idx="806">
                  <c:v>0.212</c:v>
                </c:pt>
                <c:pt idx="807">
                  <c:v>0.207</c:v>
                </c:pt>
                <c:pt idx="808">
                  <c:v>0.204</c:v>
                </c:pt>
                <c:pt idx="809">
                  <c:v>0.203</c:v>
                </c:pt>
                <c:pt idx="810">
                  <c:v>0.202</c:v>
                </c:pt>
                <c:pt idx="811">
                  <c:v>0.209</c:v>
                </c:pt>
                <c:pt idx="812">
                  <c:v>0.208</c:v>
                </c:pt>
                <c:pt idx="813">
                  <c:v>0.203</c:v>
                </c:pt>
                <c:pt idx="814">
                  <c:v>0.197</c:v>
                </c:pt>
                <c:pt idx="815">
                  <c:v>0.183</c:v>
                </c:pt>
                <c:pt idx="816">
                  <c:v>0.163</c:v>
                </c:pt>
                <c:pt idx="817">
                  <c:v>0.104</c:v>
                </c:pt>
                <c:pt idx="818">
                  <c:v>0.082</c:v>
                </c:pt>
                <c:pt idx="819">
                  <c:v>0.083</c:v>
                </c:pt>
                <c:pt idx="820">
                  <c:v>0.082</c:v>
                </c:pt>
                <c:pt idx="821">
                  <c:v>0.081</c:v>
                </c:pt>
                <c:pt idx="822">
                  <c:v>0.079</c:v>
                </c:pt>
                <c:pt idx="823">
                  <c:v>0.081</c:v>
                </c:pt>
                <c:pt idx="824">
                  <c:v>0.085</c:v>
                </c:pt>
                <c:pt idx="825">
                  <c:v>0.086</c:v>
                </c:pt>
                <c:pt idx="826">
                  <c:v>0.08</c:v>
                </c:pt>
                <c:pt idx="827">
                  <c:v>0.079</c:v>
                </c:pt>
                <c:pt idx="828">
                  <c:v>0.081</c:v>
                </c:pt>
                <c:pt idx="829">
                  <c:v>0.082</c:v>
                </c:pt>
                <c:pt idx="830">
                  <c:v>0.082</c:v>
                </c:pt>
                <c:pt idx="831">
                  <c:v>0.082</c:v>
                </c:pt>
                <c:pt idx="832">
                  <c:v>0.081</c:v>
                </c:pt>
                <c:pt idx="833">
                  <c:v>0.08</c:v>
                </c:pt>
                <c:pt idx="834">
                  <c:v>0.076</c:v>
                </c:pt>
                <c:pt idx="835">
                  <c:v>0.07</c:v>
                </c:pt>
                <c:pt idx="836">
                  <c:v>0.06</c:v>
                </c:pt>
                <c:pt idx="837">
                  <c:v>0.053</c:v>
                </c:pt>
                <c:pt idx="838">
                  <c:v>0.054</c:v>
                </c:pt>
                <c:pt idx="839">
                  <c:v>0.053</c:v>
                </c:pt>
                <c:pt idx="840">
                  <c:v>0.048</c:v>
                </c:pt>
                <c:pt idx="841">
                  <c:v>0.048</c:v>
                </c:pt>
                <c:pt idx="842">
                  <c:v>0.039</c:v>
                </c:pt>
                <c:pt idx="843">
                  <c:v>0.036</c:v>
                </c:pt>
                <c:pt idx="844">
                  <c:v>0.025</c:v>
                </c:pt>
                <c:pt idx="845">
                  <c:v>0.021</c:v>
                </c:pt>
                <c:pt idx="846">
                  <c:v>0.021</c:v>
                </c:pt>
                <c:pt idx="847">
                  <c:v>0.018</c:v>
                </c:pt>
                <c:pt idx="848">
                  <c:v>0.012</c:v>
                </c:pt>
                <c:pt idx="849">
                  <c:v>0.001</c:v>
                </c:pt>
                <c:pt idx="850">
                  <c:v>-0.001</c:v>
                </c:pt>
                <c:pt idx="851">
                  <c:v>-0.005</c:v>
                </c:pt>
                <c:pt idx="852">
                  <c:v>-0.009</c:v>
                </c:pt>
                <c:pt idx="853">
                  <c:v>-0.01</c:v>
                </c:pt>
                <c:pt idx="854">
                  <c:v>-0.012</c:v>
                </c:pt>
                <c:pt idx="855">
                  <c:v>-0.012</c:v>
                </c:pt>
                <c:pt idx="856">
                  <c:v>-0.013</c:v>
                </c:pt>
                <c:pt idx="857">
                  <c:v>-0.014</c:v>
                </c:pt>
                <c:pt idx="858">
                  <c:v>-0.014</c:v>
                </c:pt>
                <c:pt idx="859">
                  <c:v>-0.015</c:v>
                </c:pt>
                <c:pt idx="860">
                  <c:v>-0.015</c:v>
                </c:pt>
                <c:pt idx="861">
                  <c:v>-0.018</c:v>
                </c:pt>
                <c:pt idx="862">
                  <c:v>-0.019</c:v>
                </c:pt>
                <c:pt idx="863">
                  <c:v>-0.019</c:v>
                </c:pt>
                <c:pt idx="864">
                  <c:v>-0.023</c:v>
                </c:pt>
                <c:pt idx="865">
                  <c:v>-0.024</c:v>
                </c:pt>
                <c:pt idx="866">
                  <c:v>-0.025</c:v>
                </c:pt>
                <c:pt idx="867">
                  <c:v>-0.031</c:v>
                </c:pt>
                <c:pt idx="868">
                  <c:v>-0.033</c:v>
                </c:pt>
                <c:pt idx="869">
                  <c:v>-0.034</c:v>
                </c:pt>
                <c:pt idx="870">
                  <c:v>-0.038</c:v>
                </c:pt>
                <c:pt idx="871">
                  <c:v>-0.037</c:v>
                </c:pt>
                <c:pt idx="872">
                  <c:v>-0.041</c:v>
                </c:pt>
                <c:pt idx="873">
                  <c:v>-0.044</c:v>
                </c:pt>
                <c:pt idx="874">
                  <c:v>-0.049</c:v>
                </c:pt>
                <c:pt idx="875">
                  <c:v>-0.051</c:v>
                </c:pt>
                <c:pt idx="876">
                  <c:v>-0.061</c:v>
                </c:pt>
                <c:pt idx="877">
                  <c:v>-0.068</c:v>
                </c:pt>
                <c:pt idx="878">
                  <c:v>-0.073</c:v>
                </c:pt>
                <c:pt idx="879">
                  <c:v>-0.083</c:v>
                </c:pt>
                <c:pt idx="880">
                  <c:v>-0.095</c:v>
                </c:pt>
                <c:pt idx="881">
                  <c:v>-0.113</c:v>
                </c:pt>
                <c:pt idx="882">
                  <c:v>-0.113</c:v>
                </c:pt>
                <c:pt idx="883">
                  <c:v>-0.128</c:v>
                </c:pt>
                <c:pt idx="884">
                  <c:v>-0.131</c:v>
                </c:pt>
                <c:pt idx="885">
                  <c:v>-0.131</c:v>
                </c:pt>
                <c:pt idx="886">
                  <c:v>-0.131</c:v>
                </c:pt>
                <c:pt idx="887">
                  <c:v>-0.143</c:v>
                </c:pt>
                <c:pt idx="888">
                  <c:v>-0.142</c:v>
                </c:pt>
                <c:pt idx="889">
                  <c:v>-0.152</c:v>
                </c:pt>
                <c:pt idx="890">
                  <c:v>-0.162</c:v>
                </c:pt>
                <c:pt idx="891">
                  <c:v>-0.167</c:v>
                </c:pt>
                <c:pt idx="892">
                  <c:v>-0.183</c:v>
                </c:pt>
                <c:pt idx="893">
                  <c:v>-0.198</c:v>
                </c:pt>
                <c:pt idx="894">
                  <c:v>-0.202</c:v>
                </c:pt>
                <c:pt idx="895">
                  <c:v>-0.215</c:v>
                </c:pt>
                <c:pt idx="896">
                  <c:v>-0.225</c:v>
                </c:pt>
                <c:pt idx="897">
                  <c:v>-0.235</c:v>
                </c:pt>
                <c:pt idx="898">
                  <c:v>-0.242</c:v>
                </c:pt>
                <c:pt idx="899">
                  <c:v>-0.245</c:v>
                </c:pt>
                <c:pt idx="900">
                  <c:v>-0.248</c:v>
                </c:pt>
                <c:pt idx="901">
                  <c:v>-0.249</c:v>
                </c:pt>
                <c:pt idx="902">
                  <c:v>-0.249</c:v>
                </c:pt>
                <c:pt idx="903">
                  <c:v>-0.251</c:v>
                </c:pt>
                <c:pt idx="904">
                  <c:v>-0.256</c:v>
                </c:pt>
                <c:pt idx="905">
                  <c:v>-0.257</c:v>
                </c:pt>
                <c:pt idx="906">
                  <c:v>-0.258</c:v>
                </c:pt>
                <c:pt idx="907">
                  <c:v>-0.26</c:v>
                </c:pt>
                <c:pt idx="908">
                  <c:v>-0.261</c:v>
                </c:pt>
                <c:pt idx="909">
                  <c:v>-0.263</c:v>
                </c:pt>
                <c:pt idx="910">
                  <c:v>-0.265</c:v>
                </c:pt>
                <c:pt idx="911">
                  <c:v>-0.281</c:v>
                </c:pt>
                <c:pt idx="912">
                  <c:v>-0.29</c:v>
                </c:pt>
                <c:pt idx="913">
                  <c:v>-0.293</c:v>
                </c:pt>
                <c:pt idx="914">
                  <c:v>-0.293</c:v>
                </c:pt>
                <c:pt idx="915">
                  <c:v>-0.297</c:v>
                </c:pt>
                <c:pt idx="916">
                  <c:v>-0.297</c:v>
                </c:pt>
                <c:pt idx="917">
                  <c:v>-0.298</c:v>
                </c:pt>
                <c:pt idx="918">
                  <c:v>-0.299</c:v>
                </c:pt>
                <c:pt idx="919">
                  <c:v>-0.298</c:v>
                </c:pt>
                <c:pt idx="920">
                  <c:v>-0.298</c:v>
                </c:pt>
                <c:pt idx="921">
                  <c:v>-0.301</c:v>
                </c:pt>
                <c:pt idx="922">
                  <c:v>-0.301</c:v>
                </c:pt>
                <c:pt idx="923">
                  <c:v>-0.301</c:v>
                </c:pt>
                <c:pt idx="924">
                  <c:v>-0.302</c:v>
                </c:pt>
                <c:pt idx="925">
                  <c:v>-0.301</c:v>
                </c:pt>
                <c:pt idx="926">
                  <c:v>-0.304</c:v>
                </c:pt>
                <c:pt idx="927">
                  <c:v>-0.311</c:v>
                </c:pt>
                <c:pt idx="928">
                  <c:v>-0.312</c:v>
                </c:pt>
                <c:pt idx="929">
                  <c:v>-0.313</c:v>
                </c:pt>
                <c:pt idx="930">
                  <c:v>-0.312</c:v>
                </c:pt>
                <c:pt idx="931">
                  <c:v>-0.312</c:v>
                </c:pt>
                <c:pt idx="932">
                  <c:v>-0.313</c:v>
                </c:pt>
                <c:pt idx="933">
                  <c:v>-0.314</c:v>
                </c:pt>
                <c:pt idx="934">
                  <c:v>-0.313</c:v>
                </c:pt>
                <c:pt idx="935">
                  <c:v>-0.316</c:v>
                </c:pt>
                <c:pt idx="936">
                  <c:v>-0.314</c:v>
                </c:pt>
                <c:pt idx="937">
                  <c:v>-0.317</c:v>
                </c:pt>
                <c:pt idx="938">
                  <c:v>-0.319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13006432"/>
        <c:axId val="-34914064"/>
      </c:lineChart>
      <c:dateAx>
        <c:axId val="-13006432"/>
        <c:scaling>
          <c:orientation val="minMax"/>
          <c:min val="36168.0"/>
        </c:scaling>
        <c:delete val="0"/>
        <c:axPos val="b"/>
        <c:numFmt formatCode="dd\.mm\.yyyy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1800000" spcFirstLastPara="1" vertOverflow="ellipsis" vert="horz" wrap="square" anchor="b" anchorCtr="0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-34914064"/>
        <c:crosses val="autoZero"/>
        <c:auto val="1"/>
        <c:lblOffset val="100"/>
        <c:baseTimeUnit val="days"/>
        <c:majorUnit val="1.0"/>
        <c:majorTimeUnit val="years"/>
        <c:minorUnit val="1.0"/>
        <c:minorTimeUnit val="years"/>
      </c:dateAx>
      <c:valAx>
        <c:axId val="-349140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-13006432"/>
        <c:crosses val="autoZero"/>
        <c:crossBetween val="between"/>
        <c:majorUnit val="1.0"/>
        <c:minorUnit val="1.0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ANNUALIZED OSEBX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ANALYSE!$D$1</c:f>
              <c:strCache>
                <c:ptCount val="1"/>
                <c:pt idx="0">
                  <c:v>ANNUALIZED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/>
            </c:spPr>
          </c:dPt>
          <c:cat>
            <c:numRef>
              <c:f>ANALYSE!$B$2:$B$7</c:f>
              <c:numCache>
                <c:formatCode>General</c:formatCode>
                <c:ptCount val="6"/>
                <c:pt idx="0">
                  <c:v>0.0</c:v>
                </c:pt>
                <c:pt idx="1">
                  <c:v>1.0</c:v>
                </c:pt>
                <c:pt idx="2">
                  <c:v>2.0</c:v>
                </c:pt>
                <c:pt idx="3">
                  <c:v>3.0</c:v>
                </c:pt>
                <c:pt idx="4">
                  <c:v>4.0</c:v>
                </c:pt>
                <c:pt idx="5">
                  <c:v>5.0</c:v>
                </c:pt>
              </c:numCache>
            </c:numRef>
          </c:cat>
          <c:val>
            <c:numRef>
              <c:f>ANALYSE!$D$2:$D$7</c:f>
              <c:numCache>
                <c:formatCode>0%</c:formatCode>
                <c:ptCount val="6"/>
                <c:pt idx="0">
                  <c:v>0.0259034138711935</c:v>
                </c:pt>
                <c:pt idx="1">
                  <c:v>0.206919017973202</c:v>
                </c:pt>
                <c:pt idx="2">
                  <c:v>0.10415731823433</c:v>
                </c:pt>
                <c:pt idx="3">
                  <c:v>-0.0354183971198098</c:v>
                </c:pt>
                <c:pt idx="4">
                  <c:v>0.221117494873055</c:v>
                </c:pt>
                <c:pt idx="5">
                  <c:v>-0.0424792221136351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7"/>
        <c:axId val="544192352"/>
        <c:axId val="394018576"/>
      </c:barChart>
      <c:catAx>
        <c:axId val="5441923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394018576"/>
        <c:crosses val="autoZero"/>
        <c:auto val="1"/>
        <c:lblAlgn val="ctr"/>
        <c:lblOffset val="100"/>
        <c:noMultiLvlLbl val="0"/>
      </c:catAx>
      <c:valAx>
        <c:axId val="394018576"/>
        <c:scaling>
          <c:orientation val="minMax"/>
          <c:min val="-0.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5441923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ANNUALIZED OBX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barChart>
        <c:barDir val="col"/>
        <c:grouping val="clustered"/>
        <c:varyColors val="0"/>
        <c:ser>
          <c:idx val="2"/>
          <c:order val="0"/>
          <c:tx>
            <c:strRef>
              <c:f>ANALYSE!$L$1</c:f>
              <c:strCache>
                <c:ptCount val="1"/>
                <c:pt idx="0">
                  <c:v>Annualized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ANALYSE!$J$2:$J$7</c:f>
              <c:numCache>
                <c:formatCode>General</c:formatCode>
                <c:ptCount val="6"/>
                <c:pt idx="0">
                  <c:v>0.0</c:v>
                </c:pt>
                <c:pt idx="1">
                  <c:v>1.0</c:v>
                </c:pt>
                <c:pt idx="2">
                  <c:v>2.0</c:v>
                </c:pt>
                <c:pt idx="3">
                  <c:v>3.0</c:v>
                </c:pt>
                <c:pt idx="4">
                  <c:v>4.0</c:v>
                </c:pt>
                <c:pt idx="5">
                  <c:v>5.0</c:v>
                </c:pt>
              </c:numCache>
            </c:numRef>
          </c:cat>
          <c:val>
            <c:numRef>
              <c:f>ANALYSE!$L$2:$L$7</c:f>
              <c:numCache>
                <c:formatCode>0%</c:formatCode>
                <c:ptCount val="6"/>
                <c:pt idx="0">
                  <c:v>0.0378311847648289</c:v>
                </c:pt>
                <c:pt idx="1">
                  <c:v>0.236632292485987</c:v>
                </c:pt>
                <c:pt idx="2">
                  <c:v>0.101352663125401</c:v>
                </c:pt>
                <c:pt idx="3">
                  <c:v>-0.0287446208812886</c:v>
                </c:pt>
                <c:pt idx="4">
                  <c:v>0.242256835185115</c:v>
                </c:pt>
                <c:pt idx="5">
                  <c:v>-0.0423693802000721</c:v>
                </c:pt>
              </c:numCache>
            </c:numRef>
          </c:val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540986704"/>
        <c:axId val="540989024"/>
      </c:barChart>
      <c:catAx>
        <c:axId val="5409867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540989024"/>
        <c:crosses val="autoZero"/>
        <c:auto val="1"/>
        <c:lblAlgn val="ctr"/>
        <c:lblOffset val="100"/>
        <c:noMultiLvlLbl val="0"/>
      </c:catAx>
      <c:valAx>
        <c:axId val="540989024"/>
        <c:scaling>
          <c:orientation val="minMax"/>
          <c:min val="-0.1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5409867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OBX avkastning ved rentenedsettelser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ANALYSE!$S$2:$S$8</c:f>
              <c:numCache>
                <c:formatCode>General</c:formatCode>
                <c:ptCount val="7"/>
                <c:pt idx="0">
                  <c:v>0.0</c:v>
                </c:pt>
                <c:pt idx="1">
                  <c:v>1.0</c:v>
                </c:pt>
                <c:pt idx="2">
                  <c:v>2.0</c:v>
                </c:pt>
                <c:pt idx="3">
                  <c:v>3.0</c:v>
                </c:pt>
                <c:pt idx="4">
                  <c:v>4.0</c:v>
                </c:pt>
                <c:pt idx="5">
                  <c:v>5.0</c:v>
                </c:pt>
                <c:pt idx="6">
                  <c:v>6.0</c:v>
                </c:pt>
              </c:numCache>
            </c:numRef>
          </c:cat>
          <c:val>
            <c:numRef>
              <c:f>ANALYSE!$U$2:$U$8</c:f>
              <c:numCache>
                <c:formatCode>0%</c:formatCode>
                <c:ptCount val="7"/>
                <c:pt idx="0">
                  <c:v>0.436226698773378</c:v>
                </c:pt>
                <c:pt idx="1">
                  <c:v>-0.0732356552889073</c:v>
                </c:pt>
                <c:pt idx="2">
                  <c:v>0.347837142766501</c:v>
                </c:pt>
                <c:pt idx="3">
                  <c:v>0.159707312706904</c:v>
                </c:pt>
                <c:pt idx="4">
                  <c:v>0.445148975690927</c:v>
                </c:pt>
                <c:pt idx="5">
                  <c:v>0.283989496336363</c:v>
                </c:pt>
                <c:pt idx="6">
                  <c:v>0.562250676631858</c:v>
                </c:pt>
              </c:numCache>
            </c:numRef>
          </c:val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88"/>
        <c:overlap val="-27"/>
        <c:axId val="479512304"/>
        <c:axId val="479499008"/>
      </c:barChart>
      <c:catAx>
        <c:axId val="4795123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79499008"/>
        <c:crosses val="autoZero"/>
        <c:auto val="1"/>
        <c:lblAlgn val="ctr"/>
        <c:lblOffset val="100"/>
        <c:noMultiLvlLbl val="0"/>
      </c:catAx>
      <c:valAx>
        <c:axId val="4794990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795123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31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31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31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34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4" Type="http://schemas.openxmlformats.org/officeDocument/2006/relationships/image" Target="../media/image4.png"/><Relationship Id="rId1" Type="http://schemas.openxmlformats.org/officeDocument/2006/relationships/image" Target="../media/image1.png"/><Relationship Id="rId2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4" Type="http://schemas.openxmlformats.org/officeDocument/2006/relationships/chart" Target="../charts/chart4.xml"/><Relationship Id="rId1" Type="http://schemas.openxmlformats.org/officeDocument/2006/relationships/chart" Target="../charts/chart1.xml"/><Relationship Id="rId2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Relationship Id="rId2" Type="http://schemas.openxmlformats.org/officeDocument/2006/relationships/chart" Target="../charts/chart6.xml"/><Relationship Id="rId3" Type="http://schemas.openxmlformats.org/officeDocument/2006/relationships/chart" Target="../charts/chart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23</xdr:col>
      <xdr:colOff>1656523</xdr:colOff>
      <xdr:row>173</xdr:row>
      <xdr:rowOff>176694</xdr:rowOff>
    </xdr:from>
    <xdr:to>
      <xdr:col>29</xdr:col>
      <xdr:colOff>425853</xdr:colOff>
      <xdr:row>192</xdr:row>
      <xdr:rowOff>101600</xdr:rowOff>
    </xdr:to>
    <xdr:pic>
      <xdr:nvPicPr>
        <xdr:cNvPr id="3" name="Bild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6531590" y="32400827"/>
          <a:ext cx="4645196" cy="3463973"/>
        </a:xfrm>
        <a:prstGeom prst="rect">
          <a:avLst/>
        </a:prstGeom>
      </xdr:spPr>
    </xdr:pic>
    <xdr:clientData/>
  </xdr:twoCellAnchor>
  <xdr:twoCellAnchor editAs="oneCell">
    <xdr:from>
      <xdr:col>24</xdr:col>
      <xdr:colOff>0</xdr:colOff>
      <xdr:row>192</xdr:row>
      <xdr:rowOff>77305</xdr:rowOff>
    </xdr:from>
    <xdr:to>
      <xdr:col>29</xdr:col>
      <xdr:colOff>450587</xdr:colOff>
      <xdr:row>210</xdr:row>
      <xdr:rowOff>169333</xdr:rowOff>
    </xdr:to>
    <xdr:pic>
      <xdr:nvPicPr>
        <xdr:cNvPr id="4" name="Bilde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6551467" y="35840505"/>
          <a:ext cx="4650053" cy="3444828"/>
        </a:xfrm>
        <a:prstGeom prst="rect">
          <a:avLst/>
        </a:prstGeom>
      </xdr:spPr>
    </xdr:pic>
    <xdr:clientData/>
  </xdr:twoCellAnchor>
  <xdr:twoCellAnchor editAs="oneCell">
    <xdr:from>
      <xdr:col>23</xdr:col>
      <xdr:colOff>1661407</xdr:colOff>
      <xdr:row>211</xdr:row>
      <xdr:rowOff>49328</xdr:rowOff>
    </xdr:from>
    <xdr:to>
      <xdr:col>29</xdr:col>
      <xdr:colOff>487647</xdr:colOff>
      <xdr:row>230</xdr:row>
      <xdr:rowOff>2</xdr:rowOff>
    </xdr:to>
    <xdr:pic>
      <xdr:nvPicPr>
        <xdr:cNvPr id="5" name="Bilde 4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6536474" y="39351595"/>
          <a:ext cx="4702106" cy="3489740"/>
        </a:xfrm>
        <a:prstGeom prst="rect">
          <a:avLst/>
        </a:prstGeom>
      </xdr:spPr>
    </xdr:pic>
    <xdr:clientData/>
  </xdr:twoCellAnchor>
  <xdr:twoCellAnchor editAs="oneCell">
    <xdr:from>
      <xdr:col>24</xdr:col>
      <xdr:colOff>30174</xdr:colOff>
      <xdr:row>155</xdr:row>
      <xdr:rowOff>143566</xdr:rowOff>
    </xdr:from>
    <xdr:to>
      <xdr:col>29</xdr:col>
      <xdr:colOff>383760</xdr:colOff>
      <xdr:row>173</xdr:row>
      <xdr:rowOff>186635</xdr:rowOff>
    </xdr:to>
    <xdr:pic>
      <xdr:nvPicPr>
        <xdr:cNvPr id="6" name="Bilde 5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6490348" y="29243131"/>
          <a:ext cx="4539064" cy="342237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889000</xdr:colOff>
      <xdr:row>5</xdr:row>
      <xdr:rowOff>184150</xdr:rowOff>
    </xdr:from>
    <xdr:to>
      <xdr:col>14</xdr:col>
      <xdr:colOff>12700</xdr:colOff>
      <xdr:row>21</xdr:row>
      <xdr:rowOff>177800</xdr:rowOff>
    </xdr:to>
    <xdr:graphicFrame macro="">
      <xdr:nvGraphicFramePr>
        <xdr:cNvPr id="2" name="Diagram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0</xdr:colOff>
      <xdr:row>57</xdr:row>
      <xdr:rowOff>12700</xdr:rowOff>
    </xdr:from>
    <xdr:to>
      <xdr:col>14</xdr:col>
      <xdr:colOff>6350</xdr:colOff>
      <xdr:row>72</xdr:row>
      <xdr:rowOff>31750</xdr:rowOff>
    </xdr:to>
    <xdr:graphicFrame macro="">
      <xdr:nvGraphicFramePr>
        <xdr:cNvPr id="5" name="Diagram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0</xdr:colOff>
      <xdr:row>24</xdr:row>
      <xdr:rowOff>0</xdr:rowOff>
    </xdr:from>
    <xdr:to>
      <xdr:col>14</xdr:col>
      <xdr:colOff>6350</xdr:colOff>
      <xdr:row>39</xdr:row>
      <xdr:rowOff>19050</xdr:rowOff>
    </xdr:to>
    <xdr:graphicFrame macro="">
      <xdr:nvGraphicFramePr>
        <xdr:cNvPr id="7" name="Diagram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</xdr:col>
      <xdr:colOff>894080</xdr:colOff>
      <xdr:row>40</xdr:row>
      <xdr:rowOff>91440</xdr:rowOff>
    </xdr:from>
    <xdr:to>
      <xdr:col>13</xdr:col>
      <xdr:colOff>900430</xdr:colOff>
      <xdr:row>55</xdr:row>
      <xdr:rowOff>110490</xdr:rowOff>
    </xdr:to>
    <xdr:graphicFrame macro="">
      <xdr:nvGraphicFramePr>
        <xdr:cNvPr id="8" name="Diagram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17</xdr:row>
      <xdr:rowOff>158751</xdr:rowOff>
    </xdr:from>
    <xdr:to>
      <xdr:col>7</xdr:col>
      <xdr:colOff>965200</xdr:colOff>
      <xdr:row>35</xdr:row>
      <xdr:rowOff>37354</xdr:rowOff>
    </xdr:to>
    <xdr:graphicFrame macro="">
      <xdr:nvGraphicFramePr>
        <xdr:cNvPr id="4" name="Diagram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12700</xdr:colOff>
      <xdr:row>17</xdr:row>
      <xdr:rowOff>171450</xdr:rowOff>
    </xdr:from>
    <xdr:to>
      <xdr:col>17</xdr:col>
      <xdr:colOff>0</xdr:colOff>
      <xdr:row>35</xdr:row>
      <xdr:rowOff>0</xdr:rowOff>
    </xdr:to>
    <xdr:graphicFrame macro="">
      <xdr:nvGraphicFramePr>
        <xdr:cNvPr id="5" name="Diagram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17</xdr:col>
      <xdr:colOff>660400</xdr:colOff>
      <xdr:row>18</xdr:row>
      <xdr:rowOff>0</xdr:rowOff>
    </xdr:from>
    <xdr:to>
      <xdr:col>24</xdr:col>
      <xdr:colOff>774700</xdr:colOff>
      <xdr:row>34</xdr:row>
      <xdr:rowOff>177800</xdr:rowOff>
    </xdr:to>
    <xdr:graphicFrame macro="">
      <xdr:nvGraphicFramePr>
        <xdr:cNvPr id="6" name="Diagram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Relationship Id="rId2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41"/>
  <sheetViews>
    <sheetView topLeftCell="P1" zoomScale="92" zoomScaleNormal="89" zoomScalePageLayoutView="89" workbookViewId="0">
      <selection activeCell="AA6" sqref="AA6"/>
    </sheetView>
  </sheetViews>
  <sheetFormatPr baseColWidth="10" defaultColWidth="12.1640625" defaultRowHeight="15" x14ac:dyDescent="0.2"/>
  <cols>
    <col min="1" max="1" width="15" bestFit="1" customWidth="1"/>
    <col min="2" max="2" width="15.6640625" bestFit="1" customWidth="1"/>
    <col min="3" max="3" width="15.83203125" bestFit="1" customWidth="1"/>
    <col min="4" max="4" width="12.6640625" bestFit="1" customWidth="1"/>
    <col min="5" max="5" width="11.1640625" bestFit="1" customWidth="1"/>
    <col min="6" max="6" width="15" bestFit="1" customWidth="1"/>
    <col min="7" max="7" width="15.33203125" bestFit="1" customWidth="1"/>
    <col min="8" max="9" width="15.6640625" bestFit="1" customWidth="1"/>
    <col min="13" max="13" width="13.6640625" bestFit="1" customWidth="1"/>
    <col min="16" max="16" width="18" bestFit="1" customWidth="1"/>
    <col min="17" max="17" width="17" bestFit="1" customWidth="1"/>
    <col min="18" max="18" width="16" bestFit="1" customWidth="1"/>
    <col min="21" max="21" width="16.1640625" bestFit="1" customWidth="1"/>
    <col min="22" max="22" width="15" bestFit="1" customWidth="1"/>
    <col min="24" max="24" width="22" bestFit="1" customWidth="1"/>
    <col min="25" max="25" width="5" customWidth="1"/>
    <col min="26" max="26" width="9.6640625" customWidth="1"/>
    <col min="28" max="28" width="15.83203125" bestFit="1" customWidth="1"/>
  </cols>
  <sheetData>
    <row r="1" spans="1:28" x14ac:dyDescent="0.2">
      <c r="A1" s="9" t="s">
        <v>0</v>
      </c>
      <c r="B1" s="10" t="s">
        <v>10</v>
      </c>
      <c r="C1" s="10" t="s">
        <v>9</v>
      </c>
      <c r="D1" s="10" t="s">
        <v>8</v>
      </c>
      <c r="E1" s="10" t="s">
        <v>7</v>
      </c>
      <c r="F1" s="10" t="s">
        <v>6</v>
      </c>
      <c r="G1" s="10" t="s">
        <v>5</v>
      </c>
      <c r="H1" s="10" t="s">
        <v>4</v>
      </c>
      <c r="I1" s="10" t="s">
        <v>3</v>
      </c>
      <c r="J1" s="10" t="s">
        <v>13</v>
      </c>
      <c r="K1" s="10" t="s">
        <v>11</v>
      </c>
      <c r="L1" s="10" t="s">
        <v>12</v>
      </c>
      <c r="M1" s="11" t="s">
        <v>856</v>
      </c>
      <c r="N1" s="10" t="s">
        <v>871</v>
      </c>
      <c r="O1" s="11" t="s">
        <v>850</v>
      </c>
      <c r="P1" s="10" t="s">
        <v>861</v>
      </c>
      <c r="Q1" s="11" t="s">
        <v>857</v>
      </c>
      <c r="R1" s="10" t="s">
        <v>862</v>
      </c>
      <c r="S1" s="10" t="s">
        <v>875</v>
      </c>
      <c r="T1" s="10" t="s">
        <v>864</v>
      </c>
      <c r="V1" s="9" t="s">
        <v>0</v>
      </c>
    </row>
    <row r="2" spans="1:28" x14ac:dyDescent="0.2">
      <c r="A2" s="1">
        <v>36168</v>
      </c>
      <c r="B2" s="5">
        <v>7.54</v>
      </c>
      <c r="C2" s="5">
        <v>7.3975</v>
      </c>
      <c r="D2" s="5">
        <v>139.93799999999999</v>
      </c>
      <c r="E2" s="5">
        <v>112.104</v>
      </c>
      <c r="F2" s="5">
        <v>4.4729999999999999</v>
      </c>
      <c r="G2" s="5">
        <v>5.0378100000000003</v>
      </c>
      <c r="H2" s="5">
        <v>3.1960000000000002</v>
      </c>
      <c r="I2" s="3">
        <v>8</v>
      </c>
      <c r="J2" t="s">
        <v>14</v>
      </c>
      <c r="K2" s="7">
        <v>0</v>
      </c>
      <c r="L2">
        <v>99</v>
      </c>
      <c r="M2">
        <v>0</v>
      </c>
      <c r="N2" s="5">
        <f>B2/100</f>
        <v>7.5399999999999995E-2</v>
      </c>
      <c r="O2" s="5">
        <f>(1+N2/4)^(1/13)-1</f>
        <v>1.4375353620919018E-3</v>
      </c>
      <c r="P2">
        <v>0</v>
      </c>
      <c r="Q2" s="7">
        <v>0</v>
      </c>
      <c r="R2" s="15">
        <v>0</v>
      </c>
      <c r="S2">
        <v>0</v>
      </c>
      <c r="T2">
        <v>99</v>
      </c>
      <c r="V2" s="1">
        <v>36168</v>
      </c>
    </row>
    <row r="3" spans="1:28" x14ac:dyDescent="0.2">
      <c r="A3" s="2">
        <v>36175</v>
      </c>
      <c r="B3" s="5">
        <v>7.8100000000000005</v>
      </c>
      <c r="C3" s="5">
        <v>7.5060000000000002</v>
      </c>
      <c r="D3" s="5">
        <v>133.00899999999999</v>
      </c>
      <c r="E3" s="5">
        <v>105.791</v>
      </c>
      <c r="F3" s="5">
        <v>4.431</v>
      </c>
      <c r="G3" s="5">
        <v>4.9698399999999996</v>
      </c>
      <c r="H3" s="5">
        <v>3.1339999999999999</v>
      </c>
      <c r="I3" s="3">
        <v>8</v>
      </c>
      <c r="J3" t="str">
        <f t="shared" ref="J3:J34" si="0">YEAR(A2)&amp;"-"&amp;WEEKNUM(A2)</f>
        <v>1999-2</v>
      </c>
      <c r="K3" s="7">
        <v>0</v>
      </c>
      <c r="L3">
        <v>99</v>
      </c>
      <c r="M3" s="5">
        <f>D3/D2-1</f>
        <v>-4.9514785119124216E-2</v>
      </c>
      <c r="N3" s="5">
        <f t="shared" ref="N3:N66" si="1">B3/100</f>
        <v>7.8100000000000003E-2</v>
      </c>
      <c r="O3" s="5">
        <f t="shared" ref="O3:O66" si="2">(1+N3/4)^(1/13)-1</f>
        <v>1.4885554586216987E-3</v>
      </c>
      <c r="P3" s="5">
        <f>M3-O3</f>
        <v>-5.1003340577745915E-2</v>
      </c>
      <c r="Q3" s="5">
        <f>E3/E2-1</f>
        <v>-5.6313780061371554E-2</v>
      </c>
      <c r="R3" s="15">
        <f>Q3-O3</f>
        <v>-5.7802335519993253E-2</v>
      </c>
      <c r="S3">
        <f t="shared" ref="S3:S66" si="3">IF(I3&lt;I2,1,0)</f>
        <v>0</v>
      </c>
      <c r="T3">
        <v>99</v>
      </c>
      <c r="V3" s="2">
        <v>36175</v>
      </c>
    </row>
    <row r="4" spans="1:28" x14ac:dyDescent="0.2">
      <c r="A4" s="2">
        <v>36182</v>
      </c>
      <c r="B4" s="5">
        <v>7.86</v>
      </c>
      <c r="C4" s="5">
        <v>7.4505999999999997</v>
      </c>
      <c r="D4" s="5">
        <v>131.589</v>
      </c>
      <c r="E4" s="5">
        <v>104.69499999999999</v>
      </c>
      <c r="F4" s="5">
        <v>4.3380000000000001</v>
      </c>
      <c r="G4" s="5">
        <v>4.9681300000000004</v>
      </c>
      <c r="H4" s="5">
        <v>3.0590000000000002</v>
      </c>
      <c r="I4" s="3">
        <v>8</v>
      </c>
      <c r="J4" t="str">
        <f t="shared" si="0"/>
        <v>1999-3</v>
      </c>
      <c r="K4">
        <v>0</v>
      </c>
      <c r="L4">
        <f t="shared" ref="L4:L67" si="4">IF(K4=1,0,L3+1)</f>
        <v>100</v>
      </c>
      <c r="M4" s="5">
        <f t="shared" ref="M4:M67" si="5">D4/D3-1</f>
        <v>-1.0675969295310783E-2</v>
      </c>
      <c r="N4" s="5">
        <f t="shared" si="1"/>
        <v>7.8600000000000003E-2</v>
      </c>
      <c r="O4" s="5">
        <f t="shared" si="2"/>
        <v>1.4980002027638051E-3</v>
      </c>
      <c r="P4" s="5">
        <f t="shared" ref="P4:P67" si="6">M4-O4</f>
        <v>-1.2173969498074588E-2</v>
      </c>
      <c r="Q4" s="5">
        <f t="shared" ref="Q4:Q67" si="7">E4/E3-1</f>
        <v>-1.0360049531623727E-2</v>
      </c>
      <c r="R4" s="15">
        <f t="shared" ref="R4:R67" si="8">Q4-O4</f>
        <v>-1.1858049734387532E-2</v>
      </c>
      <c r="S4">
        <f t="shared" si="3"/>
        <v>0</v>
      </c>
      <c r="T4">
        <v>99</v>
      </c>
      <c r="V4" s="2">
        <v>36182</v>
      </c>
      <c r="Y4" s="42"/>
      <c r="Z4" s="25" t="s">
        <v>883</v>
      </c>
    </row>
    <row r="5" spans="1:28" x14ac:dyDescent="0.2">
      <c r="A5" s="37">
        <v>36189</v>
      </c>
      <c r="B5" s="38">
        <v>7.24</v>
      </c>
      <c r="C5" s="38">
        <v>7.5361000000000002</v>
      </c>
      <c r="D5" s="38">
        <v>139.077</v>
      </c>
      <c r="E5" s="38">
        <v>111.79300000000001</v>
      </c>
      <c r="F5" s="38">
        <v>4.452</v>
      </c>
      <c r="G5" s="38">
        <v>4.9695299999999998</v>
      </c>
      <c r="H5" s="38">
        <v>3.0739999999999998</v>
      </c>
      <c r="I5" s="39">
        <v>7.5</v>
      </c>
      <c r="J5" s="36" t="str">
        <f t="shared" si="0"/>
        <v>1999-4</v>
      </c>
      <c r="K5" s="36">
        <v>1</v>
      </c>
      <c r="L5" s="36">
        <f>IF(K5=1,0,L4+1)</f>
        <v>0</v>
      </c>
      <c r="M5" s="38">
        <f t="shared" si="5"/>
        <v>5.6904452499829006E-2</v>
      </c>
      <c r="N5" s="38">
        <f t="shared" si="1"/>
        <v>7.2400000000000006E-2</v>
      </c>
      <c r="O5" s="38">
        <f t="shared" si="2"/>
        <v>1.3808097589060875E-3</v>
      </c>
      <c r="P5" s="38">
        <f t="shared" si="6"/>
        <v>5.5523642740922918E-2</v>
      </c>
      <c r="Q5" s="38">
        <f t="shared" si="7"/>
        <v>6.7796933951000726E-2</v>
      </c>
      <c r="R5" s="44">
        <f t="shared" si="8"/>
        <v>6.6416124192094639E-2</v>
      </c>
      <c r="S5" s="36">
        <f t="shared" si="3"/>
        <v>1</v>
      </c>
      <c r="T5" s="36">
        <f>IF(S5=1,0,T4+1)</f>
        <v>0</v>
      </c>
      <c r="U5">
        <f>IF(S5=1,IF(R5&gt;0,1,0))</f>
        <v>1</v>
      </c>
      <c r="V5" s="37">
        <v>36189</v>
      </c>
      <c r="X5" s="25" t="s">
        <v>881</v>
      </c>
      <c r="Y5" s="25">
        <f>COUNTIF(U:U,1)</f>
        <v>16</v>
      </c>
      <c r="Z5" s="40">
        <f>AVERAGEIFS(R:R,U:U,1)</f>
        <v>4.0319074871031757E-2</v>
      </c>
    </row>
    <row r="6" spans="1:28" x14ac:dyDescent="0.2">
      <c r="A6" s="2">
        <v>36196</v>
      </c>
      <c r="B6" s="5">
        <v>7.37</v>
      </c>
      <c r="C6" s="5">
        <v>7.6753</v>
      </c>
      <c r="D6" s="5">
        <v>138.89400000000001</v>
      </c>
      <c r="E6" s="5">
        <v>112.274</v>
      </c>
      <c r="F6" s="5">
        <v>4.4939999999999998</v>
      </c>
      <c r="G6" s="5">
        <v>4.9824999999999999</v>
      </c>
      <c r="H6" s="5">
        <v>3.1070000000000002</v>
      </c>
      <c r="I6" s="3">
        <v>7.5</v>
      </c>
      <c r="J6" t="str">
        <f t="shared" si="0"/>
        <v>1999-5</v>
      </c>
      <c r="K6">
        <v>0</v>
      </c>
      <c r="L6">
        <f t="shared" si="4"/>
        <v>1</v>
      </c>
      <c r="M6" s="5">
        <f t="shared" si="5"/>
        <v>-1.3158178562954204E-3</v>
      </c>
      <c r="N6" s="5">
        <f t="shared" si="1"/>
        <v>7.3700000000000002E-2</v>
      </c>
      <c r="O6" s="5">
        <f t="shared" si="2"/>
        <v>1.4053955879806956E-3</v>
      </c>
      <c r="P6" s="5">
        <f t="shared" si="6"/>
        <v>-2.721213444276116E-3</v>
      </c>
      <c r="Q6" s="5">
        <f t="shared" si="7"/>
        <v>4.3025949746404724E-3</v>
      </c>
      <c r="R6" s="15">
        <f t="shared" si="8"/>
        <v>2.8971993866597767E-3</v>
      </c>
      <c r="S6">
        <f t="shared" si="3"/>
        <v>0</v>
      </c>
      <c r="T6">
        <f t="shared" ref="T6:T69" si="9">IF(S6=1,0,T5+1)</f>
        <v>1</v>
      </c>
      <c r="U6" t="b">
        <f t="shared" ref="U6:U69" si="10">IF(S6=1,IF(R6&gt;0,1,0))</f>
        <v>0</v>
      </c>
      <c r="V6" s="2">
        <v>36196</v>
      </c>
      <c r="X6" s="41" t="s">
        <v>882</v>
      </c>
      <c r="Y6" s="25">
        <f>COUNTIF(U:U,0)</f>
        <v>13</v>
      </c>
      <c r="Z6" s="40">
        <f>AVERAGEIFS(R:R,U:U,0)</f>
        <v>-2.5095233406672857E-2</v>
      </c>
    </row>
    <row r="7" spans="1:28" x14ac:dyDescent="0.2">
      <c r="A7" s="2">
        <v>36203</v>
      </c>
      <c r="B7" s="5">
        <v>7.24</v>
      </c>
      <c r="C7" s="5">
        <v>7.6035000000000004</v>
      </c>
      <c r="D7" s="5">
        <v>135.85499999999999</v>
      </c>
      <c r="E7" s="5">
        <v>109.31399999999999</v>
      </c>
      <c r="F7" s="5">
        <v>4.524</v>
      </c>
      <c r="G7" s="5">
        <v>5</v>
      </c>
      <c r="H7" s="5">
        <v>3.1</v>
      </c>
      <c r="I7" s="3">
        <v>7.5</v>
      </c>
      <c r="J7" t="str">
        <f t="shared" si="0"/>
        <v>1999-6</v>
      </c>
      <c r="K7">
        <v>0</v>
      </c>
      <c r="L7">
        <f t="shared" si="4"/>
        <v>2</v>
      </c>
      <c r="M7" s="5">
        <f t="shared" si="5"/>
        <v>-2.1879994816190851E-2</v>
      </c>
      <c r="N7" s="5">
        <f t="shared" si="1"/>
        <v>7.2400000000000006E-2</v>
      </c>
      <c r="O7" s="5">
        <f t="shared" si="2"/>
        <v>1.3808097589060875E-3</v>
      </c>
      <c r="P7" s="5">
        <f t="shared" si="6"/>
        <v>-2.3260804575096938E-2</v>
      </c>
      <c r="Q7" s="5">
        <f t="shared" si="7"/>
        <v>-2.6364073605643412E-2</v>
      </c>
      <c r="R7" s="15">
        <f t="shared" si="8"/>
        <v>-2.77448833645495E-2</v>
      </c>
      <c r="S7">
        <f t="shared" si="3"/>
        <v>0</v>
      </c>
      <c r="T7">
        <f t="shared" si="9"/>
        <v>2</v>
      </c>
      <c r="U7" t="b">
        <f t="shared" si="10"/>
        <v>0</v>
      </c>
      <c r="V7" s="2">
        <v>36203</v>
      </c>
    </row>
    <row r="8" spans="1:28" x14ac:dyDescent="0.2">
      <c r="A8" s="2">
        <v>36210</v>
      </c>
      <c r="B8" s="5">
        <v>7.23</v>
      </c>
      <c r="C8" s="5">
        <v>7.8507999999999996</v>
      </c>
      <c r="D8" s="5">
        <v>132.255</v>
      </c>
      <c r="E8" s="5">
        <v>105.896</v>
      </c>
      <c r="F8" s="5">
        <v>4.556</v>
      </c>
      <c r="G8" s="5">
        <v>5</v>
      </c>
      <c r="H8" s="5">
        <v>3.077</v>
      </c>
      <c r="I8" s="3">
        <v>7.5</v>
      </c>
      <c r="J8" t="str">
        <f t="shared" si="0"/>
        <v>1999-7</v>
      </c>
      <c r="K8">
        <v>0</v>
      </c>
      <c r="L8">
        <f t="shared" si="4"/>
        <v>3</v>
      </c>
      <c r="M8" s="5">
        <f t="shared" si="5"/>
        <v>-2.6498840675720392E-2</v>
      </c>
      <c r="N8" s="5">
        <f t="shared" si="1"/>
        <v>7.2300000000000003E-2</v>
      </c>
      <c r="O8" s="5">
        <f t="shared" si="2"/>
        <v>1.3789182412244916E-3</v>
      </c>
      <c r="P8" s="5">
        <f t="shared" si="6"/>
        <v>-2.7877758916944884E-2</v>
      </c>
      <c r="Q8" s="5">
        <f t="shared" si="7"/>
        <v>-3.1267724170737421E-2</v>
      </c>
      <c r="R8" s="15">
        <f t="shared" si="8"/>
        <v>-3.2646642411961913E-2</v>
      </c>
      <c r="S8">
        <f t="shared" si="3"/>
        <v>0</v>
      </c>
      <c r="T8">
        <f t="shared" si="9"/>
        <v>3</v>
      </c>
      <c r="U8" t="b">
        <f t="shared" si="10"/>
        <v>0</v>
      </c>
      <c r="V8" s="2">
        <v>36210</v>
      </c>
    </row>
    <row r="9" spans="1:28" x14ac:dyDescent="0.2">
      <c r="A9" s="2">
        <v>36217</v>
      </c>
      <c r="B9" s="5">
        <v>7.31</v>
      </c>
      <c r="C9" s="5">
        <v>7.8974000000000002</v>
      </c>
      <c r="D9" s="5">
        <v>132.39699999999999</v>
      </c>
      <c r="E9" s="5">
        <v>106.05500000000001</v>
      </c>
      <c r="F9" s="5">
        <v>4.67</v>
      </c>
      <c r="G9" s="5">
        <v>5.0262500000000001</v>
      </c>
      <c r="H9" s="5">
        <v>3.0979999999999999</v>
      </c>
      <c r="I9" s="3">
        <v>7.5</v>
      </c>
      <c r="J9" t="str">
        <f t="shared" si="0"/>
        <v>1999-8</v>
      </c>
      <c r="K9">
        <v>0</v>
      </c>
      <c r="L9">
        <f t="shared" si="4"/>
        <v>4</v>
      </c>
      <c r="M9" s="5">
        <f t="shared" si="5"/>
        <v>1.0736834146156671E-3</v>
      </c>
      <c r="N9" s="5">
        <f t="shared" si="1"/>
        <v>7.3099999999999998E-2</v>
      </c>
      <c r="O9" s="5">
        <f t="shared" si="2"/>
        <v>1.3940491823225543E-3</v>
      </c>
      <c r="P9" s="5">
        <f t="shared" si="6"/>
        <v>-3.2036576770688718E-4</v>
      </c>
      <c r="Q9" s="5">
        <f t="shared" si="7"/>
        <v>1.5014731434614959E-3</v>
      </c>
      <c r="R9" s="15">
        <f t="shared" si="8"/>
        <v>1.0742396113894159E-4</v>
      </c>
      <c r="S9">
        <f t="shared" si="3"/>
        <v>0</v>
      </c>
      <c r="T9">
        <f t="shared" si="9"/>
        <v>4</v>
      </c>
      <c r="U9" t="b">
        <f t="shared" si="10"/>
        <v>0</v>
      </c>
      <c r="V9" s="2">
        <v>36217</v>
      </c>
      <c r="AB9" s="2"/>
    </row>
    <row r="10" spans="1:28" x14ac:dyDescent="0.2">
      <c r="A10" s="2">
        <v>36224</v>
      </c>
      <c r="B10" s="5">
        <v>7.09</v>
      </c>
      <c r="C10" s="5">
        <v>7.9298999999999999</v>
      </c>
      <c r="D10" s="5">
        <v>138.94399999999999</v>
      </c>
      <c r="E10" s="5">
        <v>110.63800000000001</v>
      </c>
      <c r="F10" s="5">
        <v>4.5969999999999995</v>
      </c>
      <c r="G10" s="5">
        <v>5.03</v>
      </c>
      <c r="H10" s="5">
        <v>3.1040000000000001</v>
      </c>
      <c r="I10" s="3">
        <v>7</v>
      </c>
      <c r="J10" t="str">
        <f t="shared" si="0"/>
        <v>1999-9</v>
      </c>
      <c r="K10">
        <v>1</v>
      </c>
      <c r="L10">
        <f t="shared" si="4"/>
        <v>0</v>
      </c>
      <c r="M10" s="5">
        <f t="shared" si="5"/>
        <v>4.9449760946244981E-2</v>
      </c>
      <c r="N10" s="5">
        <f t="shared" si="1"/>
        <v>7.0900000000000005E-2</v>
      </c>
      <c r="O10" s="5">
        <f t="shared" si="2"/>
        <v>1.3524324907872032E-3</v>
      </c>
      <c r="P10" s="5">
        <f t="shared" si="6"/>
        <v>4.8097328455457777E-2</v>
      </c>
      <c r="Q10" s="5">
        <f t="shared" si="7"/>
        <v>4.3213426995426962E-2</v>
      </c>
      <c r="R10" s="15">
        <f t="shared" si="8"/>
        <v>4.1860994504639759E-2</v>
      </c>
      <c r="S10">
        <f t="shared" si="3"/>
        <v>1</v>
      </c>
      <c r="T10">
        <f t="shared" si="9"/>
        <v>0</v>
      </c>
      <c r="U10">
        <f t="shared" si="10"/>
        <v>1</v>
      </c>
      <c r="V10" s="2">
        <v>36224</v>
      </c>
      <c r="AB10" s="2"/>
    </row>
    <row r="11" spans="1:28" x14ac:dyDescent="0.2">
      <c r="A11" s="2">
        <v>36231</v>
      </c>
      <c r="B11" s="5">
        <v>6.9399999999999995</v>
      </c>
      <c r="C11" s="5">
        <v>7.8144999999999998</v>
      </c>
      <c r="D11" s="5">
        <v>143.91999999999999</v>
      </c>
      <c r="E11" s="5">
        <v>114.78</v>
      </c>
      <c r="F11" s="5">
        <v>4.5869999999999997</v>
      </c>
      <c r="G11" s="5">
        <v>5</v>
      </c>
      <c r="H11" s="5">
        <v>3.0470000000000002</v>
      </c>
      <c r="I11" s="3">
        <v>7</v>
      </c>
      <c r="J11" t="str">
        <f t="shared" si="0"/>
        <v>1999-10</v>
      </c>
      <c r="K11">
        <v>0</v>
      </c>
      <c r="L11">
        <f t="shared" si="4"/>
        <v>1</v>
      </c>
      <c r="M11" s="5">
        <f t="shared" si="5"/>
        <v>3.5812989405803686E-2</v>
      </c>
      <c r="N11" s="5">
        <f t="shared" si="1"/>
        <v>6.9399999999999989E-2</v>
      </c>
      <c r="O11" s="5">
        <f t="shared" si="2"/>
        <v>1.3240455692042907E-3</v>
      </c>
      <c r="P11" s="5">
        <f t="shared" si="6"/>
        <v>3.4488943836599395E-2</v>
      </c>
      <c r="Q11" s="5">
        <f t="shared" si="7"/>
        <v>3.7437408485330392E-2</v>
      </c>
      <c r="R11" s="15">
        <f t="shared" si="8"/>
        <v>3.6113362916126102E-2</v>
      </c>
      <c r="S11">
        <f t="shared" si="3"/>
        <v>0</v>
      </c>
      <c r="T11">
        <f t="shared" si="9"/>
        <v>1</v>
      </c>
      <c r="U11" t="b">
        <f t="shared" si="10"/>
        <v>0</v>
      </c>
      <c r="V11" s="2">
        <v>36231</v>
      </c>
      <c r="AB11" s="2"/>
    </row>
    <row r="12" spans="1:28" x14ac:dyDescent="0.2">
      <c r="A12" s="2">
        <v>36238</v>
      </c>
      <c r="B12" s="5">
        <v>6.68</v>
      </c>
      <c r="C12" s="5">
        <v>7.7432999999999996</v>
      </c>
      <c r="D12" s="5">
        <v>142.46700000000001</v>
      </c>
      <c r="E12" s="5">
        <v>113.77500000000001</v>
      </c>
      <c r="F12" s="5">
        <v>4.4939999999999998</v>
      </c>
      <c r="G12" s="5">
        <v>5</v>
      </c>
      <c r="H12" s="5">
        <v>3.0270000000000001</v>
      </c>
      <c r="I12" s="3">
        <v>7</v>
      </c>
      <c r="J12" t="str">
        <f t="shared" si="0"/>
        <v>1999-11</v>
      </c>
      <c r="K12">
        <v>0</v>
      </c>
      <c r="L12">
        <f t="shared" si="4"/>
        <v>2</v>
      </c>
      <c r="M12" s="5">
        <f t="shared" si="5"/>
        <v>-1.0095886603668558E-2</v>
      </c>
      <c r="N12" s="5">
        <f t="shared" si="1"/>
        <v>6.6799999999999998E-2</v>
      </c>
      <c r="O12" s="5">
        <f t="shared" si="2"/>
        <v>1.274818683630885E-3</v>
      </c>
      <c r="P12" s="5">
        <f t="shared" si="6"/>
        <v>-1.1370705287299443E-2</v>
      </c>
      <c r="Q12" s="5">
        <f t="shared" si="7"/>
        <v>-8.7558808154730716E-3</v>
      </c>
      <c r="R12" s="15">
        <f t="shared" si="8"/>
        <v>-1.0030699499103957E-2</v>
      </c>
      <c r="S12">
        <f t="shared" si="3"/>
        <v>0</v>
      </c>
      <c r="T12">
        <f t="shared" si="9"/>
        <v>2</v>
      </c>
      <c r="U12" t="b">
        <f t="shared" si="10"/>
        <v>0</v>
      </c>
      <c r="V12" s="2">
        <v>36238</v>
      </c>
      <c r="AB12" s="2"/>
    </row>
    <row r="13" spans="1:28" x14ac:dyDescent="0.2">
      <c r="A13" s="2">
        <v>36245</v>
      </c>
      <c r="B13" s="5">
        <v>6.54</v>
      </c>
      <c r="C13" s="5">
        <v>7.7755000000000001</v>
      </c>
      <c r="D13" s="5">
        <v>140.60499999999999</v>
      </c>
      <c r="E13" s="5">
        <v>111.59699999999999</v>
      </c>
      <c r="F13" s="5">
        <v>4.4939999999999998</v>
      </c>
      <c r="G13" s="5">
        <v>5</v>
      </c>
      <c r="H13" s="5">
        <v>2.9910000000000001</v>
      </c>
      <c r="I13" s="3">
        <v>7</v>
      </c>
      <c r="J13" t="str">
        <f t="shared" si="0"/>
        <v>1999-12</v>
      </c>
      <c r="K13">
        <v>0</v>
      </c>
      <c r="L13">
        <f t="shared" si="4"/>
        <v>3</v>
      </c>
      <c r="M13" s="5">
        <f t="shared" si="5"/>
        <v>-1.3069693332491195E-2</v>
      </c>
      <c r="N13" s="5">
        <f t="shared" si="1"/>
        <v>6.54E-2</v>
      </c>
      <c r="O13" s="5">
        <f t="shared" si="2"/>
        <v>1.2482998648657428E-3</v>
      </c>
      <c r="P13" s="5">
        <f t="shared" si="6"/>
        <v>-1.4317993197356937E-2</v>
      </c>
      <c r="Q13" s="5">
        <f t="shared" si="7"/>
        <v>-1.9143045484508958E-2</v>
      </c>
      <c r="R13" s="15">
        <f t="shared" si="8"/>
        <v>-2.0391345349374701E-2</v>
      </c>
      <c r="S13">
        <f t="shared" si="3"/>
        <v>0</v>
      </c>
      <c r="T13">
        <f t="shared" si="9"/>
        <v>3</v>
      </c>
      <c r="U13" t="b">
        <f t="shared" si="10"/>
        <v>0</v>
      </c>
      <c r="V13" s="2">
        <v>36245</v>
      </c>
      <c r="Y13" s="2"/>
      <c r="AB13" s="2"/>
    </row>
    <row r="14" spans="1:28" x14ac:dyDescent="0.2">
      <c r="A14" s="2">
        <v>36252</v>
      </c>
      <c r="B14" s="5">
        <v>6.58</v>
      </c>
      <c r="C14" s="5">
        <v>7.7327000000000004</v>
      </c>
      <c r="D14" s="5">
        <v>143.13800000000001</v>
      </c>
      <c r="E14" s="5">
        <v>113.67100000000001</v>
      </c>
      <c r="F14" s="5">
        <v>4.3899999999999997</v>
      </c>
      <c r="G14" s="5">
        <v>5</v>
      </c>
      <c r="H14" s="5">
        <v>2.9290000000000003</v>
      </c>
      <c r="I14" s="3">
        <v>7</v>
      </c>
      <c r="J14" t="str">
        <f t="shared" si="0"/>
        <v>1999-13</v>
      </c>
      <c r="K14">
        <v>0</v>
      </c>
      <c r="L14">
        <f t="shared" si="4"/>
        <v>4</v>
      </c>
      <c r="M14" s="5">
        <f t="shared" si="5"/>
        <v>1.8015006578713466E-2</v>
      </c>
      <c r="N14" s="5">
        <f t="shared" si="1"/>
        <v>6.5799999999999997E-2</v>
      </c>
      <c r="O14" s="5">
        <f t="shared" si="2"/>
        <v>1.2558775303026515E-3</v>
      </c>
      <c r="P14" s="5">
        <f t="shared" si="6"/>
        <v>1.6759129048410815E-2</v>
      </c>
      <c r="Q14" s="5">
        <f t="shared" si="7"/>
        <v>1.8584728980169718E-2</v>
      </c>
      <c r="R14" s="15">
        <f t="shared" si="8"/>
        <v>1.7328851449867066E-2</v>
      </c>
      <c r="S14">
        <f t="shared" si="3"/>
        <v>0</v>
      </c>
      <c r="T14">
        <f t="shared" si="9"/>
        <v>4</v>
      </c>
      <c r="U14" t="b">
        <f t="shared" si="10"/>
        <v>0</v>
      </c>
      <c r="V14" s="2">
        <v>36252</v>
      </c>
      <c r="Y14" s="2"/>
      <c r="AB14" s="2"/>
    </row>
    <row r="15" spans="1:28" x14ac:dyDescent="0.2">
      <c r="A15" s="2">
        <v>36259</v>
      </c>
      <c r="B15" s="5">
        <v>6.42</v>
      </c>
      <c r="C15" s="5">
        <v>7.7745999999999995</v>
      </c>
      <c r="D15" s="5">
        <v>144.01300000000001</v>
      </c>
      <c r="E15" s="5">
        <v>113.843</v>
      </c>
      <c r="F15" s="5">
        <v>4.3490000000000002</v>
      </c>
      <c r="G15" s="5">
        <v>5</v>
      </c>
      <c r="H15" s="5">
        <v>2.66</v>
      </c>
      <c r="I15" s="3">
        <v>7</v>
      </c>
      <c r="J15" t="str">
        <f t="shared" si="0"/>
        <v>1999-14</v>
      </c>
      <c r="K15">
        <v>0</v>
      </c>
      <c r="L15">
        <f t="shared" si="4"/>
        <v>5</v>
      </c>
      <c r="M15" s="5">
        <f t="shared" si="5"/>
        <v>6.1129818776286537E-3</v>
      </c>
      <c r="N15" s="5">
        <f t="shared" si="1"/>
        <v>6.4199999999999993E-2</v>
      </c>
      <c r="O15" s="5">
        <f t="shared" si="2"/>
        <v>1.2255627385007184E-3</v>
      </c>
      <c r="P15" s="5">
        <f t="shared" si="6"/>
        <v>4.8874191391279354E-3</v>
      </c>
      <c r="Q15" s="5">
        <f t="shared" si="7"/>
        <v>1.5131387952951325E-3</v>
      </c>
      <c r="R15" s="15">
        <f t="shared" si="8"/>
        <v>2.8757605679441411E-4</v>
      </c>
      <c r="S15">
        <f t="shared" si="3"/>
        <v>0</v>
      </c>
      <c r="T15">
        <f t="shared" si="9"/>
        <v>5</v>
      </c>
      <c r="U15" t="b">
        <f t="shared" si="10"/>
        <v>0</v>
      </c>
      <c r="V15" s="2">
        <v>36259</v>
      </c>
      <c r="Y15" s="2"/>
      <c r="AB15" s="2"/>
    </row>
    <row r="16" spans="1:28" x14ac:dyDescent="0.2">
      <c r="A16" s="2">
        <v>36266</v>
      </c>
      <c r="B16" s="5">
        <v>6.5</v>
      </c>
      <c r="C16" s="5">
        <v>7.7434000000000003</v>
      </c>
      <c r="D16" s="5">
        <v>146.45699999999999</v>
      </c>
      <c r="E16" s="5">
        <v>116.018</v>
      </c>
      <c r="F16" s="5">
        <v>4.3070000000000004</v>
      </c>
      <c r="G16" s="5">
        <v>5</v>
      </c>
      <c r="H16" s="5">
        <v>2.6259999999999999</v>
      </c>
      <c r="I16" s="3">
        <v>7</v>
      </c>
      <c r="J16" t="str">
        <f t="shared" si="0"/>
        <v>1999-15</v>
      </c>
      <c r="K16">
        <v>0</v>
      </c>
      <c r="L16">
        <f t="shared" si="4"/>
        <v>6</v>
      </c>
      <c r="M16" s="5">
        <f t="shared" si="5"/>
        <v>1.6970690146028478E-2</v>
      </c>
      <c r="N16" s="5">
        <f t="shared" si="1"/>
        <v>6.5000000000000002E-2</v>
      </c>
      <c r="O16" s="5">
        <f t="shared" si="2"/>
        <v>1.2407215111733816E-3</v>
      </c>
      <c r="P16" s="5">
        <f t="shared" si="6"/>
        <v>1.5729968634855096E-2</v>
      </c>
      <c r="Q16" s="5">
        <f t="shared" si="7"/>
        <v>1.9105258997039742E-2</v>
      </c>
      <c r="R16" s="15">
        <f t="shared" si="8"/>
        <v>1.7864537485866361E-2</v>
      </c>
      <c r="S16">
        <f t="shared" si="3"/>
        <v>0</v>
      </c>
      <c r="T16">
        <f t="shared" si="9"/>
        <v>6</v>
      </c>
      <c r="U16" t="b">
        <f t="shared" si="10"/>
        <v>0</v>
      </c>
      <c r="V16" s="2">
        <v>36266</v>
      </c>
      <c r="Y16" s="2"/>
      <c r="AB16" s="2"/>
    </row>
    <row r="17" spans="1:28" x14ac:dyDescent="0.2">
      <c r="A17" s="37">
        <v>36273</v>
      </c>
      <c r="B17" s="38">
        <v>6.54</v>
      </c>
      <c r="C17" s="38">
        <v>7.7952000000000004</v>
      </c>
      <c r="D17" s="38">
        <v>154.31100000000001</v>
      </c>
      <c r="E17" s="38">
        <v>122.79600000000001</v>
      </c>
      <c r="F17" s="38">
        <v>4.4109999999999996</v>
      </c>
      <c r="G17" s="38">
        <v>4.9950000000000001</v>
      </c>
      <c r="H17" s="38">
        <v>2.5939999999999999</v>
      </c>
      <c r="I17" s="39">
        <v>6.5</v>
      </c>
      <c r="J17" s="36" t="str">
        <f t="shared" si="0"/>
        <v>1999-16</v>
      </c>
      <c r="K17" s="36">
        <v>1</v>
      </c>
      <c r="L17" s="36">
        <f t="shared" si="4"/>
        <v>0</v>
      </c>
      <c r="M17" s="38">
        <f t="shared" si="5"/>
        <v>5.3626661750548088E-2</v>
      </c>
      <c r="N17" s="38">
        <f t="shared" si="1"/>
        <v>6.54E-2</v>
      </c>
      <c r="O17" s="38">
        <f t="shared" si="2"/>
        <v>1.2482998648657428E-3</v>
      </c>
      <c r="P17" s="38">
        <f t="shared" si="6"/>
        <v>5.2378361885682345E-2</v>
      </c>
      <c r="Q17" s="38">
        <f t="shared" si="7"/>
        <v>5.842196900480956E-2</v>
      </c>
      <c r="R17" s="44">
        <f t="shared" si="8"/>
        <v>5.7173669139943817E-2</v>
      </c>
      <c r="S17" s="36">
        <f t="shared" si="3"/>
        <v>1</v>
      </c>
      <c r="T17" s="36">
        <f t="shared" si="9"/>
        <v>0</v>
      </c>
      <c r="U17">
        <f t="shared" si="10"/>
        <v>1</v>
      </c>
      <c r="V17" s="37">
        <v>36273</v>
      </c>
      <c r="Y17" s="2"/>
      <c r="AB17" s="2"/>
    </row>
    <row r="18" spans="1:28" x14ac:dyDescent="0.2">
      <c r="A18" s="2">
        <v>36280</v>
      </c>
      <c r="B18" s="5">
        <v>6.67</v>
      </c>
      <c r="C18" s="5">
        <v>7.8094000000000001</v>
      </c>
      <c r="D18" s="5">
        <v>154.87799999999999</v>
      </c>
      <c r="E18" s="5">
        <v>122.53</v>
      </c>
      <c r="F18" s="5">
        <v>4.5350000000000001</v>
      </c>
      <c r="G18" s="5">
        <v>4.9887499999999996</v>
      </c>
      <c r="H18" s="5">
        <v>2.5830000000000002</v>
      </c>
      <c r="I18" s="3">
        <v>6.5</v>
      </c>
      <c r="J18" t="str">
        <f t="shared" si="0"/>
        <v>1999-17</v>
      </c>
      <c r="K18">
        <v>0</v>
      </c>
      <c r="L18">
        <f t="shared" si="4"/>
        <v>1</v>
      </c>
      <c r="M18" s="5">
        <f t="shared" si="5"/>
        <v>3.674397807025942E-3</v>
      </c>
      <c r="N18" s="5">
        <f t="shared" si="1"/>
        <v>6.6699999999999995E-2</v>
      </c>
      <c r="O18" s="5">
        <f t="shared" si="2"/>
        <v>1.2729247617753181E-3</v>
      </c>
      <c r="P18" s="5">
        <f t="shared" si="6"/>
        <v>2.4014730452506239E-3</v>
      </c>
      <c r="Q18" s="5">
        <f t="shared" si="7"/>
        <v>-2.1661943385778981E-3</v>
      </c>
      <c r="R18" s="15">
        <f t="shared" si="8"/>
        <v>-3.4391191003532162E-3</v>
      </c>
      <c r="S18">
        <f t="shared" si="3"/>
        <v>0</v>
      </c>
      <c r="T18">
        <f t="shared" si="9"/>
        <v>1</v>
      </c>
      <c r="U18" t="b">
        <f t="shared" si="10"/>
        <v>0</v>
      </c>
      <c r="V18" s="2">
        <v>36280</v>
      </c>
      <c r="Y18" s="2"/>
      <c r="AB18" s="2"/>
    </row>
    <row r="19" spans="1:28" x14ac:dyDescent="0.2">
      <c r="A19" s="2">
        <v>36287</v>
      </c>
      <c r="B19" s="5">
        <v>6.67</v>
      </c>
      <c r="C19" s="5">
        <v>7.6532</v>
      </c>
      <c r="D19" s="5">
        <v>154.64099999999999</v>
      </c>
      <c r="E19" s="5">
        <v>121.789</v>
      </c>
      <c r="F19" s="5">
        <v>4.5969999999999995</v>
      </c>
      <c r="G19" s="5">
        <v>5</v>
      </c>
      <c r="H19" s="5">
        <v>2.581</v>
      </c>
      <c r="I19" s="3">
        <v>6.5</v>
      </c>
      <c r="J19" t="str">
        <f t="shared" si="0"/>
        <v>1999-18</v>
      </c>
      <c r="K19">
        <v>0</v>
      </c>
      <c r="L19">
        <f t="shared" si="4"/>
        <v>2</v>
      </c>
      <c r="M19" s="5">
        <f t="shared" si="5"/>
        <v>-1.5302367024366825E-3</v>
      </c>
      <c r="N19" s="5">
        <f t="shared" si="1"/>
        <v>6.6699999999999995E-2</v>
      </c>
      <c r="O19" s="5">
        <f t="shared" si="2"/>
        <v>1.2729247617753181E-3</v>
      </c>
      <c r="P19" s="5">
        <f t="shared" si="6"/>
        <v>-2.8031614642120006E-3</v>
      </c>
      <c r="Q19" s="5">
        <f t="shared" si="7"/>
        <v>-6.0474985717783314E-3</v>
      </c>
      <c r="R19" s="15">
        <f t="shared" si="8"/>
        <v>-7.3204233335536495E-3</v>
      </c>
      <c r="S19">
        <f t="shared" si="3"/>
        <v>0</v>
      </c>
      <c r="T19">
        <f t="shared" si="9"/>
        <v>2</v>
      </c>
      <c r="U19" t="b">
        <f t="shared" si="10"/>
        <v>0</v>
      </c>
      <c r="V19" s="2">
        <v>36287</v>
      </c>
      <c r="Y19" s="2"/>
      <c r="AB19" s="2"/>
    </row>
    <row r="20" spans="1:28" x14ac:dyDescent="0.2">
      <c r="A20" s="2">
        <v>36294</v>
      </c>
      <c r="B20" s="5">
        <v>6.76</v>
      </c>
      <c r="C20" s="5">
        <v>7.7018000000000004</v>
      </c>
      <c r="D20" s="5">
        <v>152.405</v>
      </c>
      <c r="E20" s="5">
        <v>119.44199999999999</v>
      </c>
      <c r="F20" s="5">
        <v>4.649</v>
      </c>
      <c r="G20" s="5">
        <v>5</v>
      </c>
      <c r="H20" s="5">
        <v>2.57</v>
      </c>
      <c r="I20" s="3">
        <v>6.5</v>
      </c>
      <c r="J20" t="str">
        <f t="shared" si="0"/>
        <v>1999-19</v>
      </c>
      <c r="K20">
        <v>0</v>
      </c>
      <c r="L20">
        <f t="shared" si="4"/>
        <v>3</v>
      </c>
      <c r="M20" s="5">
        <f t="shared" si="5"/>
        <v>-1.4459296046973269E-2</v>
      </c>
      <c r="N20" s="5">
        <f t="shared" si="1"/>
        <v>6.7599999999999993E-2</v>
      </c>
      <c r="O20" s="5">
        <f t="shared" si="2"/>
        <v>1.2899685110956405E-3</v>
      </c>
      <c r="P20" s="5">
        <f t="shared" si="6"/>
        <v>-1.5749264558068909E-2</v>
      </c>
      <c r="Q20" s="5">
        <f t="shared" si="7"/>
        <v>-1.9271034329865655E-2</v>
      </c>
      <c r="R20" s="15">
        <f t="shared" si="8"/>
        <v>-2.0561002840961295E-2</v>
      </c>
      <c r="S20">
        <f t="shared" si="3"/>
        <v>0</v>
      </c>
      <c r="T20">
        <f t="shared" si="9"/>
        <v>3</v>
      </c>
      <c r="U20" t="b">
        <f t="shared" si="10"/>
        <v>0</v>
      </c>
      <c r="V20" s="2">
        <v>36294</v>
      </c>
      <c r="Y20" s="2"/>
      <c r="AB20" s="2"/>
    </row>
    <row r="21" spans="1:28" x14ac:dyDescent="0.2">
      <c r="A21" s="2">
        <v>36301</v>
      </c>
      <c r="B21" s="5">
        <v>6.66</v>
      </c>
      <c r="C21" s="5">
        <v>7.7873999999999999</v>
      </c>
      <c r="D21" s="5">
        <v>155.33600000000001</v>
      </c>
      <c r="E21" s="5">
        <v>122.35599999999999</v>
      </c>
      <c r="F21" s="5">
        <v>4.577</v>
      </c>
      <c r="G21" s="5">
        <v>5.0487500000000001</v>
      </c>
      <c r="H21" s="5">
        <v>2.581</v>
      </c>
      <c r="I21" s="3">
        <v>6.5</v>
      </c>
      <c r="J21" t="str">
        <f t="shared" si="0"/>
        <v>1999-20</v>
      </c>
      <c r="K21">
        <v>0</v>
      </c>
      <c r="L21">
        <f t="shared" si="4"/>
        <v>4</v>
      </c>
      <c r="M21" s="5">
        <f t="shared" si="5"/>
        <v>1.9231652504839047E-2</v>
      </c>
      <c r="N21" s="5">
        <f t="shared" si="1"/>
        <v>6.6600000000000006E-2</v>
      </c>
      <c r="O21" s="5">
        <f t="shared" si="2"/>
        <v>1.2710307969303614E-3</v>
      </c>
      <c r="P21" s="5">
        <f t="shared" si="6"/>
        <v>1.7960621707908686E-2</v>
      </c>
      <c r="Q21" s="5">
        <f t="shared" si="7"/>
        <v>2.4396778352673287E-2</v>
      </c>
      <c r="R21" s="15">
        <f t="shared" si="8"/>
        <v>2.3125747555742926E-2</v>
      </c>
      <c r="S21">
        <f t="shared" si="3"/>
        <v>0</v>
      </c>
      <c r="T21">
        <f t="shared" si="9"/>
        <v>4</v>
      </c>
      <c r="U21" t="b">
        <f t="shared" si="10"/>
        <v>0</v>
      </c>
      <c r="V21" s="2">
        <v>36301</v>
      </c>
      <c r="Y21" s="2"/>
      <c r="AB21" s="2"/>
    </row>
    <row r="22" spans="1:28" x14ac:dyDescent="0.2">
      <c r="A22" s="2">
        <v>36308</v>
      </c>
      <c r="B22" s="5">
        <v>6.51</v>
      </c>
      <c r="C22" s="5">
        <v>7.9058999999999999</v>
      </c>
      <c r="D22" s="5">
        <v>152.97200000000001</v>
      </c>
      <c r="E22" s="5">
        <v>120.616</v>
      </c>
      <c r="F22" s="5">
        <v>4.6379999999999999</v>
      </c>
      <c r="G22" s="5">
        <v>5.0662500000000001</v>
      </c>
      <c r="H22" s="5">
        <v>2.5779999999999998</v>
      </c>
      <c r="I22" s="3">
        <v>6.5</v>
      </c>
      <c r="J22" t="str">
        <f t="shared" si="0"/>
        <v>1999-21</v>
      </c>
      <c r="K22">
        <v>0</v>
      </c>
      <c r="L22">
        <f t="shared" si="4"/>
        <v>5</v>
      </c>
      <c r="M22" s="5">
        <f t="shared" si="5"/>
        <v>-1.5218622856259967E-2</v>
      </c>
      <c r="N22" s="5">
        <f t="shared" si="1"/>
        <v>6.5099999999999991E-2</v>
      </c>
      <c r="O22" s="5">
        <f t="shared" si="2"/>
        <v>1.2426161641274636E-3</v>
      </c>
      <c r="P22" s="5">
        <f t="shared" si="6"/>
        <v>-1.646123902038743E-2</v>
      </c>
      <c r="Q22" s="5">
        <f t="shared" si="7"/>
        <v>-1.4220798326195605E-2</v>
      </c>
      <c r="R22" s="15">
        <f t="shared" si="8"/>
        <v>-1.5463414490323069E-2</v>
      </c>
      <c r="S22">
        <f t="shared" si="3"/>
        <v>0</v>
      </c>
      <c r="T22">
        <f t="shared" si="9"/>
        <v>5</v>
      </c>
      <c r="U22" t="b">
        <f t="shared" si="10"/>
        <v>0</v>
      </c>
      <c r="V22" s="2">
        <v>36308</v>
      </c>
      <c r="Y22" s="2"/>
      <c r="AB22" s="2"/>
    </row>
    <row r="23" spans="1:28" x14ac:dyDescent="0.2">
      <c r="A23" s="2">
        <v>36315</v>
      </c>
      <c r="B23" s="5">
        <v>6.59</v>
      </c>
      <c r="C23" s="5">
        <v>7.9318999999999997</v>
      </c>
      <c r="D23" s="5">
        <v>155.13999999999999</v>
      </c>
      <c r="E23" s="5">
        <v>121.687</v>
      </c>
      <c r="F23" s="5">
        <v>4.5369999999999999</v>
      </c>
      <c r="G23" s="5">
        <v>5.0975000000000001</v>
      </c>
      <c r="H23" s="5">
        <v>2.597</v>
      </c>
      <c r="I23" s="3">
        <v>6.5</v>
      </c>
      <c r="J23" t="str">
        <f t="shared" si="0"/>
        <v>1999-22</v>
      </c>
      <c r="K23">
        <v>0</v>
      </c>
      <c r="L23">
        <f t="shared" si="4"/>
        <v>6</v>
      </c>
      <c r="M23" s="5">
        <f t="shared" si="5"/>
        <v>1.4172528305833598E-2</v>
      </c>
      <c r="N23" s="5">
        <f t="shared" si="1"/>
        <v>6.59E-2</v>
      </c>
      <c r="O23" s="5">
        <f t="shared" si="2"/>
        <v>1.2577718391371118E-3</v>
      </c>
      <c r="P23" s="5">
        <f t="shared" si="6"/>
        <v>1.2914756466696486E-2</v>
      </c>
      <c r="Q23" s="5">
        <f t="shared" si="7"/>
        <v>8.8794189825562864E-3</v>
      </c>
      <c r="R23" s="15">
        <f t="shared" si="8"/>
        <v>7.6216471434191746E-3</v>
      </c>
      <c r="S23">
        <f t="shared" si="3"/>
        <v>0</v>
      </c>
      <c r="T23">
        <f t="shared" si="9"/>
        <v>6</v>
      </c>
      <c r="U23" t="b">
        <f t="shared" si="10"/>
        <v>0</v>
      </c>
      <c r="V23" s="2">
        <v>36315</v>
      </c>
      <c r="Y23" s="2"/>
      <c r="AB23" s="2"/>
    </row>
    <row r="24" spans="1:28" x14ac:dyDescent="0.2">
      <c r="A24" s="2">
        <v>36322</v>
      </c>
      <c r="B24" s="5">
        <v>6.54</v>
      </c>
      <c r="C24" s="5">
        <v>7.7943999999999996</v>
      </c>
      <c r="D24" s="5">
        <v>157.886</v>
      </c>
      <c r="E24" s="5">
        <v>123.374</v>
      </c>
      <c r="F24" s="5">
        <v>4.7350000000000003</v>
      </c>
      <c r="G24" s="5">
        <v>5.1437499999999998</v>
      </c>
      <c r="H24" s="5">
        <v>2.6189999999999998</v>
      </c>
      <c r="I24" s="3">
        <v>6.5</v>
      </c>
      <c r="J24" t="str">
        <f t="shared" si="0"/>
        <v>1999-23</v>
      </c>
      <c r="K24">
        <v>0</v>
      </c>
      <c r="L24">
        <f t="shared" si="4"/>
        <v>7</v>
      </c>
      <c r="M24" s="5">
        <f t="shared" si="5"/>
        <v>1.7700141807399872E-2</v>
      </c>
      <c r="N24" s="5">
        <f t="shared" si="1"/>
        <v>6.54E-2</v>
      </c>
      <c r="O24" s="5">
        <f t="shared" si="2"/>
        <v>1.2482998648657428E-3</v>
      </c>
      <c r="P24" s="5">
        <f t="shared" si="6"/>
        <v>1.6451841942534129E-2</v>
      </c>
      <c r="Q24" s="5">
        <f t="shared" si="7"/>
        <v>1.3863436521567518E-2</v>
      </c>
      <c r="R24" s="15">
        <f t="shared" si="8"/>
        <v>1.2615136656701775E-2</v>
      </c>
      <c r="S24">
        <f t="shared" si="3"/>
        <v>0</v>
      </c>
      <c r="T24">
        <f t="shared" si="9"/>
        <v>7</v>
      </c>
      <c r="U24" t="b">
        <f t="shared" si="10"/>
        <v>0</v>
      </c>
      <c r="V24" s="2">
        <v>36322</v>
      </c>
      <c r="Y24" s="2"/>
      <c r="AB24" s="2"/>
    </row>
    <row r="25" spans="1:28" x14ac:dyDescent="0.2">
      <c r="A25" s="37">
        <v>36329</v>
      </c>
      <c r="B25" s="38">
        <v>6.4</v>
      </c>
      <c r="C25" s="38">
        <v>7.8082000000000003</v>
      </c>
      <c r="D25" s="38">
        <v>157.00399999999999</v>
      </c>
      <c r="E25" s="38">
        <v>122.756</v>
      </c>
      <c r="F25" s="38">
        <v>4.649</v>
      </c>
      <c r="G25" s="38">
        <v>5.165</v>
      </c>
      <c r="H25" s="38">
        <v>2.6320000000000001</v>
      </c>
      <c r="I25" s="39">
        <v>6</v>
      </c>
      <c r="J25" s="36" t="str">
        <f t="shared" si="0"/>
        <v>1999-24</v>
      </c>
      <c r="K25" s="36">
        <v>1</v>
      </c>
      <c r="L25" s="36">
        <f t="shared" si="4"/>
        <v>0</v>
      </c>
      <c r="M25" s="38">
        <f t="shared" si="5"/>
        <v>-5.5863091091040706E-3</v>
      </c>
      <c r="N25" s="38">
        <f t="shared" si="1"/>
        <v>6.4000000000000001E-2</v>
      </c>
      <c r="O25" s="38">
        <f t="shared" si="2"/>
        <v>1.221772614969252E-3</v>
      </c>
      <c r="P25" s="38">
        <f t="shared" si="6"/>
        <v>-6.8080817240733227E-3</v>
      </c>
      <c r="Q25" s="38">
        <f t="shared" si="7"/>
        <v>-5.0091591421206338E-3</v>
      </c>
      <c r="R25" s="44">
        <f t="shared" si="8"/>
        <v>-6.2309317570898859E-3</v>
      </c>
      <c r="S25" s="36">
        <f t="shared" si="3"/>
        <v>1</v>
      </c>
      <c r="T25" s="36">
        <f t="shared" si="9"/>
        <v>0</v>
      </c>
      <c r="U25" s="43">
        <f t="shared" si="10"/>
        <v>0</v>
      </c>
      <c r="V25" s="37">
        <v>36329</v>
      </c>
      <c r="Y25" s="2"/>
      <c r="AB25" s="2"/>
    </row>
    <row r="26" spans="1:28" x14ac:dyDescent="0.2">
      <c r="A26" s="2">
        <v>36336</v>
      </c>
      <c r="B26" s="5">
        <v>6.43</v>
      </c>
      <c r="C26" s="5">
        <v>7.8094999999999999</v>
      </c>
      <c r="D26" s="5">
        <v>151.613</v>
      </c>
      <c r="E26" s="5">
        <v>118.467</v>
      </c>
      <c r="F26" s="5">
        <v>4.7869999999999999</v>
      </c>
      <c r="G26" s="5">
        <v>5.2925000000000004</v>
      </c>
      <c r="H26" s="5">
        <v>2.66</v>
      </c>
      <c r="I26" s="3">
        <v>6</v>
      </c>
      <c r="J26" t="str">
        <f t="shared" si="0"/>
        <v>1999-25</v>
      </c>
      <c r="K26">
        <v>0</v>
      </c>
      <c r="L26">
        <f t="shared" si="4"/>
        <v>1</v>
      </c>
      <c r="M26" s="5">
        <f t="shared" si="5"/>
        <v>-3.4336704797329975E-2</v>
      </c>
      <c r="N26" s="5">
        <f t="shared" si="1"/>
        <v>6.4299999999999996E-2</v>
      </c>
      <c r="O26" s="5">
        <f t="shared" si="2"/>
        <v>1.2274577357047622E-3</v>
      </c>
      <c r="P26" s="5">
        <f t="shared" si="6"/>
        <v>-3.5564162533034738E-2</v>
      </c>
      <c r="Q26" s="5">
        <f t="shared" si="7"/>
        <v>-3.4939229039721131E-2</v>
      </c>
      <c r="R26" s="15">
        <f t="shared" si="8"/>
        <v>-3.6166686775425894E-2</v>
      </c>
      <c r="S26">
        <f t="shared" si="3"/>
        <v>0</v>
      </c>
      <c r="T26">
        <f t="shared" si="9"/>
        <v>1</v>
      </c>
      <c r="U26" t="b">
        <f t="shared" si="10"/>
        <v>0</v>
      </c>
      <c r="V26" s="2">
        <v>36336</v>
      </c>
      <c r="Y26" s="2"/>
      <c r="AB26" s="2"/>
    </row>
    <row r="27" spans="1:28" x14ac:dyDescent="0.2">
      <c r="A27" s="2">
        <v>36343</v>
      </c>
      <c r="B27" s="5">
        <v>6.4</v>
      </c>
      <c r="C27" s="5">
        <v>7.8830999999999998</v>
      </c>
      <c r="D27" s="5">
        <v>155.66200000000001</v>
      </c>
      <c r="E27" s="5">
        <v>121.559</v>
      </c>
      <c r="F27" s="5">
        <v>4.6719999999999997</v>
      </c>
      <c r="G27" s="5">
        <v>5.31</v>
      </c>
      <c r="H27" s="5">
        <v>2.6630000000000003</v>
      </c>
      <c r="I27" s="3">
        <v>6</v>
      </c>
      <c r="J27" t="str">
        <f t="shared" si="0"/>
        <v>1999-26</v>
      </c>
      <c r="K27">
        <v>0</v>
      </c>
      <c r="L27">
        <f t="shared" si="4"/>
        <v>2</v>
      </c>
      <c r="M27" s="5">
        <f t="shared" si="5"/>
        <v>2.6706153166285329E-2</v>
      </c>
      <c r="N27" s="5">
        <f t="shared" si="1"/>
        <v>6.4000000000000001E-2</v>
      </c>
      <c r="O27" s="5">
        <f t="shared" si="2"/>
        <v>1.221772614969252E-3</v>
      </c>
      <c r="P27" s="5">
        <f t="shared" si="6"/>
        <v>2.5484380551316077E-2</v>
      </c>
      <c r="Q27" s="5">
        <f t="shared" si="7"/>
        <v>2.6100095385212851E-2</v>
      </c>
      <c r="R27" s="15">
        <f t="shared" si="8"/>
        <v>2.4878322770243599E-2</v>
      </c>
      <c r="S27">
        <f t="shared" si="3"/>
        <v>0</v>
      </c>
      <c r="T27">
        <f t="shared" si="9"/>
        <v>2</v>
      </c>
      <c r="U27" t="b">
        <f t="shared" si="10"/>
        <v>0</v>
      </c>
      <c r="V27" s="2">
        <v>36343</v>
      </c>
      <c r="Y27" s="2"/>
      <c r="AB27" s="2"/>
    </row>
    <row r="28" spans="1:28" x14ac:dyDescent="0.2">
      <c r="A28" s="2">
        <v>36350</v>
      </c>
      <c r="B28" s="5">
        <v>6.34</v>
      </c>
      <c r="C28" s="5">
        <v>7.9660000000000002</v>
      </c>
      <c r="D28" s="5">
        <v>159.06899999999999</v>
      </c>
      <c r="E28" s="5">
        <v>124.289</v>
      </c>
      <c r="F28" s="5">
        <v>4.6829999999999998</v>
      </c>
      <c r="G28" s="5">
        <v>5.31</v>
      </c>
      <c r="H28" s="5">
        <v>2.665</v>
      </c>
      <c r="I28" s="3">
        <v>6</v>
      </c>
      <c r="J28" t="str">
        <f t="shared" si="0"/>
        <v>1999-27</v>
      </c>
      <c r="K28">
        <v>0</v>
      </c>
      <c r="L28">
        <f t="shared" si="4"/>
        <v>3</v>
      </c>
      <c r="M28" s="5">
        <f t="shared" si="5"/>
        <v>2.1887165782271678E-2</v>
      </c>
      <c r="N28" s="5">
        <f t="shared" si="1"/>
        <v>6.3399999999999998E-2</v>
      </c>
      <c r="O28" s="5">
        <f t="shared" si="2"/>
        <v>1.2104012112421625E-3</v>
      </c>
      <c r="P28" s="5">
        <f t="shared" si="6"/>
        <v>2.0676764571029516E-2</v>
      </c>
      <c r="Q28" s="5">
        <f t="shared" si="7"/>
        <v>2.2458230159840165E-2</v>
      </c>
      <c r="R28" s="15">
        <f t="shared" si="8"/>
        <v>2.1247828948598002E-2</v>
      </c>
      <c r="S28">
        <f t="shared" si="3"/>
        <v>0</v>
      </c>
      <c r="T28">
        <f t="shared" si="9"/>
        <v>3</v>
      </c>
      <c r="U28" t="b">
        <f t="shared" si="10"/>
        <v>0</v>
      </c>
      <c r="V28" s="2">
        <v>36350</v>
      </c>
      <c r="Y28" s="2"/>
      <c r="AB28" s="2"/>
    </row>
    <row r="29" spans="1:28" x14ac:dyDescent="0.2">
      <c r="A29" s="2">
        <v>36357</v>
      </c>
      <c r="B29" s="5">
        <v>6.33</v>
      </c>
      <c r="C29" s="5">
        <v>7.9664999999999999</v>
      </c>
      <c r="D29" s="5">
        <v>163.88900000000001</v>
      </c>
      <c r="E29" s="5">
        <v>128.851</v>
      </c>
      <c r="F29" s="5">
        <v>4.6589999999999998</v>
      </c>
      <c r="G29" s="5">
        <v>5.31</v>
      </c>
      <c r="H29" s="5">
        <v>2.6930000000000001</v>
      </c>
      <c r="I29" s="3">
        <v>6</v>
      </c>
      <c r="J29" t="str">
        <f t="shared" si="0"/>
        <v>1999-28</v>
      </c>
      <c r="K29">
        <v>0</v>
      </c>
      <c r="L29">
        <f t="shared" si="4"/>
        <v>4</v>
      </c>
      <c r="M29" s="5">
        <f t="shared" si="5"/>
        <v>3.0301315781201987E-2</v>
      </c>
      <c r="N29" s="5">
        <f t="shared" si="1"/>
        <v>6.3299999999999995E-2</v>
      </c>
      <c r="O29" s="5">
        <f t="shared" si="2"/>
        <v>1.2085058266011472E-3</v>
      </c>
      <c r="P29" s="5">
        <f t="shared" si="6"/>
        <v>2.909280995460084E-2</v>
      </c>
      <c r="Q29" s="5">
        <f t="shared" si="7"/>
        <v>3.6704776770269287E-2</v>
      </c>
      <c r="R29" s="15">
        <f t="shared" si="8"/>
        <v>3.549627094366814E-2</v>
      </c>
      <c r="S29">
        <f t="shared" si="3"/>
        <v>0</v>
      </c>
      <c r="T29">
        <f t="shared" si="9"/>
        <v>4</v>
      </c>
      <c r="U29" t="b">
        <f t="shared" si="10"/>
        <v>0</v>
      </c>
      <c r="V29" s="2">
        <v>36357</v>
      </c>
      <c r="Y29" s="2"/>
      <c r="AB29" s="2"/>
    </row>
    <row r="30" spans="1:28" x14ac:dyDescent="0.2">
      <c r="A30" s="2">
        <v>36364</v>
      </c>
      <c r="B30" s="5">
        <v>6.39</v>
      </c>
      <c r="C30" s="5">
        <v>7.8464999999999998</v>
      </c>
      <c r="D30" s="5">
        <v>158.85300000000001</v>
      </c>
      <c r="E30" s="5">
        <v>124.538</v>
      </c>
      <c r="F30" s="5">
        <v>4.6619999999999999</v>
      </c>
      <c r="G30" s="5">
        <v>5.31</v>
      </c>
      <c r="H30" s="5">
        <v>2.6850000000000001</v>
      </c>
      <c r="I30" s="3">
        <v>6</v>
      </c>
      <c r="J30" t="str">
        <f t="shared" si="0"/>
        <v>1999-29</v>
      </c>
      <c r="K30">
        <v>0</v>
      </c>
      <c r="L30">
        <f t="shared" si="4"/>
        <v>5</v>
      </c>
      <c r="M30" s="5">
        <f t="shared" si="5"/>
        <v>-3.0728114760600223E-2</v>
      </c>
      <c r="N30" s="5">
        <f t="shared" si="1"/>
        <v>6.3899999999999998E-2</v>
      </c>
      <c r="O30" s="5">
        <f t="shared" si="2"/>
        <v>1.2198774886378327E-3</v>
      </c>
      <c r="P30" s="5">
        <f t="shared" si="6"/>
        <v>-3.1947992249238055E-2</v>
      </c>
      <c r="Q30" s="5">
        <f t="shared" si="7"/>
        <v>-3.3472770874886537E-2</v>
      </c>
      <c r="R30" s="15">
        <f t="shared" si="8"/>
        <v>-3.469264836352437E-2</v>
      </c>
      <c r="S30">
        <f t="shared" si="3"/>
        <v>0</v>
      </c>
      <c r="T30">
        <f t="shared" si="9"/>
        <v>5</v>
      </c>
      <c r="U30" t="b">
        <f t="shared" si="10"/>
        <v>0</v>
      </c>
      <c r="V30" s="2">
        <v>36364</v>
      </c>
      <c r="Y30" s="2"/>
      <c r="AB30" s="2"/>
    </row>
    <row r="31" spans="1:28" x14ac:dyDescent="0.2">
      <c r="A31" s="2">
        <v>36371</v>
      </c>
      <c r="B31" s="5">
        <v>6.31</v>
      </c>
      <c r="C31" s="5">
        <v>7.7732999999999999</v>
      </c>
      <c r="D31" s="5">
        <v>159.03399999999999</v>
      </c>
      <c r="E31" s="5">
        <v>123.371</v>
      </c>
      <c r="F31" s="5">
        <v>4.7450000000000001</v>
      </c>
      <c r="G31" s="5">
        <v>5.3425000000000002</v>
      </c>
      <c r="H31" s="5">
        <v>2.69</v>
      </c>
      <c r="I31" s="3">
        <v>6</v>
      </c>
      <c r="J31" t="str">
        <f t="shared" si="0"/>
        <v>1999-30</v>
      </c>
      <c r="K31">
        <v>0</v>
      </c>
      <c r="L31">
        <f t="shared" si="4"/>
        <v>6</v>
      </c>
      <c r="M31" s="5">
        <f t="shared" si="5"/>
        <v>1.1394182042516743E-3</v>
      </c>
      <c r="N31" s="5">
        <f t="shared" si="1"/>
        <v>6.3099999999999989E-2</v>
      </c>
      <c r="O31" s="5">
        <f t="shared" si="2"/>
        <v>1.204714928140671E-3</v>
      </c>
      <c r="P31" s="5">
        <f t="shared" si="6"/>
        <v>-6.5296723888996766E-5</v>
      </c>
      <c r="Q31" s="5">
        <f t="shared" si="7"/>
        <v>-9.3706338627567165E-3</v>
      </c>
      <c r="R31" s="15">
        <f t="shared" si="8"/>
        <v>-1.0575348790897388E-2</v>
      </c>
      <c r="S31">
        <f t="shared" si="3"/>
        <v>0</v>
      </c>
      <c r="T31">
        <f t="shared" si="9"/>
        <v>6</v>
      </c>
      <c r="U31" t="b">
        <f t="shared" si="10"/>
        <v>0</v>
      </c>
      <c r="V31" s="2">
        <v>36371</v>
      </c>
      <c r="Y31" s="2"/>
      <c r="AB31" s="2"/>
    </row>
    <row r="32" spans="1:28" x14ac:dyDescent="0.2">
      <c r="A32" s="2">
        <v>36378</v>
      </c>
      <c r="B32" s="5">
        <v>6.27</v>
      </c>
      <c r="C32" s="5">
        <v>7.7263999999999999</v>
      </c>
      <c r="D32" s="5">
        <v>158.51300000000001</v>
      </c>
      <c r="E32" s="5">
        <v>123.66500000000001</v>
      </c>
      <c r="F32" s="5">
        <v>4.7969999999999997</v>
      </c>
      <c r="G32" s="5">
        <v>5.37</v>
      </c>
      <c r="H32" s="5">
        <v>2.6989999999999998</v>
      </c>
      <c r="I32" s="3">
        <v>6</v>
      </c>
      <c r="J32" t="str">
        <f t="shared" si="0"/>
        <v>1999-31</v>
      </c>
      <c r="K32">
        <v>0</v>
      </c>
      <c r="L32">
        <f t="shared" si="4"/>
        <v>7</v>
      </c>
      <c r="M32" s="5">
        <f t="shared" si="5"/>
        <v>-3.2760290252398239E-3</v>
      </c>
      <c r="N32" s="5">
        <f t="shared" si="1"/>
        <v>6.2699999999999992E-2</v>
      </c>
      <c r="O32" s="5">
        <f t="shared" si="2"/>
        <v>1.1971326144497585E-3</v>
      </c>
      <c r="P32" s="5">
        <f t="shared" si="6"/>
        <v>-4.4731616396895824E-3</v>
      </c>
      <c r="Q32" s="5">
        <f t="shared" si="7"/>
        <v>2.3830559856043987E-3</v>
      </c>
      <c r="R32" s="15">
        <f t="shared" si="8"/>
        <v>1.1859233711546402E-3</v>
      </c>
      <c r="S32">
        <f t="shared" si="3"/>
        <v>0</v>
      </c>
      <c r="T32">
        <f t="shared" si="9"/>
        <v>7</v>
      </c>
      <c r="U32" t="b">
        <f t="shared" si="10"/>
        <v>0</v>
      </c>
      <c r="V32" s="2">
        <v>36378</v>
      </c>
      <c r="Y32" s="2"/>
      <c r="AB32" s="2"/>
    </row>
    <row r="33" spans="1:28" x14ac:dyDescent="0.2">
      <c r="A33" s="2">
        <v>36385</v>
      </c>
      <c r="B33" s="5">
        <v>6.08</v>
      </c>
      <c r="C33" s="5">
        <v>7.8018000000000001</v>
      </c>
      <c r="D33" s="5">
        <v>161.34700000000001</v>
      </c>
      <c r="E33" s="5">
        <v>125.899</v>
      </c>
      <c r="F33" s="5">
        <v>4.7119999999999997</v>
      </c>
      <c r="G33" s="5">
        <v>5.4649999999999999</v>
      </c>
      <c r="H33" s="5">
        <v>2.7039999999999997</v>
      </c>
      <c r="I33" s="3">
        <v>6</v>
      </c>
      <c r="J33" t="str">
        <f t="shared" si="0"/>
        <v>1999-32</v>
      </c>
      <c r="K33">
        <v>0</v>
      </c>
      <c r="L33">
        <f t="shared" si="4"/>
        <v>8</v>
      </c>
      <c r="M33" s="5">
        <f t="shared" si="5"/>
        <v>1.7878659794464902E-2</v>
      </c>
      <c r="N33" s="5">
        <f t="shared" si="1"/>
        <v>6.08E-2</v>
      </c>
      <c r="O33" s="5">
        <f t="shared" si="2"/>
        <v>1.1611072111834542E-3</v>
      </c>
      <c r="P33" s="5">
        <f t="shared" si="6"/>
        <v>1.6717552583281448E-2</v>
      </c>
      <c r="Q33" s="5">
        <f t="shared" si="7"/>
        <v>1.8064933489669643E-2</v>
      </c>
      <c r="R33" s="15">
        <f t="shared" si="8"/>
        <v>1.6903826278486189E-2</v>
      </c>
      <c r="S33">
        <f t="shared" si="3"/>
        <v>0</v>
      </c>
      <c r="T33">
        <f t="shared" si="9"/>
        <v>8</v>
      </c>
      <c r="U33" t="b">
        <f t="shared" si="10"/>
        <v>0</v>
      </c>
      <c r="V33" s="2">
        <v>36385</v>
      </c>
      <c r="Y33" s="2"/>
      <c r="AB33" s="2"/>
    </row>
    <row r="34" spans="1:28" x14ac:dyDescent="0.2">
      <c r="A34" s="2">
        <v>36392</v>
      </c>
      <c r="B34" s="5">
        <v>5.92</v>
      </c>
      <c r="C34" s="5">
        <v>7.7450000000000001</v>
      </c>
      <c r="D34" s="5">
        <v>165.12100000000001</v>
      </c>
      <c r="E34" s="5">
        <v>129.20400000000001</v>
      </c>
      <c r="F34" s="5">
        <v>4.8280000000000003</v>
      </c>
      <c r="G34" s="5">
        <v>5.48</v>
      </c>
      <c r="H34" s="5">
        <v>2.6840000000000002</v>
      </c>
      <c r="I34" s="3">
        <v>6</v>
      </c>
      <c r="J34" t="str">
        <f t="shared" si="0"/>
        <v>1999-33</v>
      </c>
      <c r="K34">
        <v>0</v>
      </c>
      <c r="L34">
        <f t="shared" si="4"/>
        <v>9</v>
      </c>
      <c r="M34" s="5">
        <f t="shared" si="5"/>
        <v>2.3390580549994766E-2</v>
      </c>
      <c r="N34" s="5">
        <f t="shared" si="1"/>
        <v>5.9200000000000003E-2</v>
      </c>
      <c r="O34" s="5">
        <f t="shared" si="2"/>
        <v>1.1307579593315964E-3</v>
      </c>
      <c r="P34" s="5">
        <f t="shared" si="6"/>
        <v>2.225982259066317E-2</v>
      </c>
      <c r="Q34" s="5">
        <f t="shared" si="7"/>
        <v>2.6251201359820175E-2</v>
      </c>
      <c r="R34" s="15">
        <f t="shared" si="8"/>
        <v>2.5120443400488579E-2</v>
      </c>
      <c r="S34">
        <f t="shared" si="3"/>
        <v>0</v>
      </c>
      <c r="T34">
        <f t="shared" si="9"/>
        <v>9</v>
      </c>
      <c r="U34" t="b">
        <f t="shared" si="10"/>
        <v>0</v>
      </c>
      <c r="V34" s="2">
        <v>36392</v>
      </c>
      <c r="Y34" s="2"/>
      <c r="AB34" s="2"/>
    </row>
    <row r="35" spans="1:28" x14ac:dyDescent="0.2">
      <c r="A35" s="2">
        <v>36399</v>
      </c>
      <c r="B35" s="5">
        <v>6.04</v>
      </c>
      <c r="C35" s="5">
        <v>7.9379999999999997</v>
      </c>
      <c r="D35" s="5">
        <v>165.816</v>
      </c>
      <c r="E35" s="5">
        <v>130.02600000000001</v>
      </c>
      <c r="F35" s="5">
        <v>4.9850000000000003</v>
      </c>
      <c r="G35" s="5">
        <v>5.5024999999999995</v>
      </c>
      <c r="H35" s="5">
        <v>2.6909999999999998</v>
      </c>
      <c r="I35" s="3">
        <v>6</v>
      </c>
      <c r="J35" t="str">
        <f t="shared" ref="J35:J53" si="11">YEAR(A34)&amp;"-"&amp;WEEKNUM(A34)</f>
        <v>1999-34</v>
      </c>
      <c r="K35">
        <v>1</v>
      </c>
      <c r="L35">
        <f t="shared" si="4"/>
        <v>0</v>
      </c>
      <c r="M35" s="5">
        <f t="shared" si="5"/>
        <v>4.2090345867575873E-3</v>
      </c>
      <c r="N35" s="5">
        <f t="shared" si="1"/>
        <v>6.0400000000000002E-2</v>
      </c>
      <c r="O35" s="5">
        <f t="shared" si="2"/>
        <v>1.1535209331807739E-3</v>
      </c>
      <c r="P35" s="5">
        <f t="shared" si="6"/>
        <v>3.0555136535768135E-3</v>
      </c>
      <c r="Q35" s="5">
        <f t="shared" si="7"/>
        <v>6.3620321352280129E-3</v>
      </c>
      <c r="R35" s="15">
        <f t="shared" si="8"/>
        <v>5.2085112020472391E-3</v>
      </c>
      <c r="S35">
        <f t="shared" si="3"/>
        <v>0</v>
      </c>
      <c r="T35">
        <f t="shared" si="9"/>
        <v>10</v>
      </c>
      <c r="U35" t="b">
        <f t="shared" si="10"/>
        <v>0</v>
      </c>
      <c r="V35" s="2">
        <v>36399</v>
      </c>
      <c r="Y35" s="2"/>
      <c r="AB35" s="2"/>
    </row>
    <row r="36" spans="1:28" x14ac:dyDescent="0.2">
      <c r="A36" s="2">
        <v>36406</v>
      </c>
      <c r="B36" s="5">
        <v>5.98</v>
      </c>
      <c r="C36" s="5">
        <v>7.8379000000000003</v>
      </c>
      <c r="D36" s="5">
        <v>164.16800000000001</v>
      </c>
      <c r="E36" s="5">
        <v>130.523</v>
      </c>
      <c r="F36" s="5">
        <v>4.9109999999999996</v>
      </c>
      <c r="G36" s="5">
        <v>5.5274999999999999</v>
      </c>
      <c r="H36" s="5">
        <v>2.6959999999999997</v>
      </c>
      <c r="I36" s="3">
        <v>6</v>
      </c>
      <c r="J36" t="str">
        <f t="shared" si="11"/>
        <v>1999-35</v>
      </c>
      <c r="K36">
        <v>0</v>
      </c>
      <c r="L36">
        <f t="shared" si="4"/>
        <v>1</v>
      </c>
      <c r="M36" s="5">
        <f t="shared" si="5"/>
        <v>-9.9387272639551716E-3</v>
      </c>
      <c r="N36" s="5">
        <f t="shared" si="1"/>
        <v>5.9800000000000006E-2</v>
      </c>
      <c r="O36" s="5">
        <f t="shared" si="2"/>
        <v>1.142140222599064E-3</v>
      </c>
      <c r="P36" s="5">
        <f t="shared" si="6"/>
        <v>-1.1080867486554236E-2</v>
      </c>
      <c r="Q36" s="5">
        <f t="shared" si="7"/>
        <v>3.8223124605847314E-3</v>
      </c>
      <c r="R36" s="15">
        <f t="shared" si="8"/>
        <v>2.6801722379856674E-3</v>
      </c>
      <c r="S36">
        <f t="shared" si="3"/>
        <v>0</v>
      </c>
      <c r="T36">
        <f t="shared" si="9"/>
        <v>11</v>
      </c>
      <c r="U36" t="b">
        <f t="shared" si="10"/>
        <v>0</v>
      </c>
      <c r="V36" s="2">
        <v>36406</v>
      </c>
      <c r="Y36" s="2"/>
      <c r="AB36" s="2"/>
    </row>
    <row r="37" spans="1:28" x14ac:dyDescent="0.2">
      <c r="A37" s="2">
        <v>36413</v>
      </c>
      <c r="B37" s="5">
        <v>5.93</v>
      </c>
      <c r="C37" s="5">
        <v>7.9035000000000002</v>
      </c>
      <c r="D37" s="5">
        <v>168.892</v>
      </c>
      <c r="E37" s="5">
        <v>134.262</v>
      </c>
      <c r="F37" s="5">
        <v>4.7320000000000002</v>
      </c>
      <c r="G37" s="5">
        <v>5.5125000000000002</v>
      </c>
      <c r="H37" s="5">
        <v>2.6920000000000002</v>
      </c>
      <c r="I37" s="3">
        <v>6</v>
      </c>
      <c r="J37" t="str">
        <f t="shared" si="11"/>
        <v>1999-36</v>
      </c>
      <c r="K37">
        <v>0</v>
      </c>
      <c r="L37">
        <f t="shared" si="4"/>
        <v>2</v>
      </c>
      <c r="M37" s="5">
        <f t="shared" si="5"/>
        <v>2.8775400808927376E-2</v>
      </c>
      <c r="N37" s="5">
        <f t="shared" si="1"/>
        <v>5.9299999999999999E-2</v>
      </c>
      <c r="O37" s="5">
        <f t="shared" si="2"/>
        <v>1.1326551110535377E-3</v>
      </c>
      <c r="P37" s="5">
        <f t="shared" si="6"/>
        <v>2.7642745697873838E-2</v>
      </c>
      <c r="Q37" s="5">
        <f t="shared" si="7"/>
        <v>2.8646292224358882E-2</v>
      </c>
      <c r="R37" s="15">
        <f t="shared" si="8"/>
        <v>2.7513637113305345E-2</v>
      </c>
      <c r="S37">
        <f t="shared" si="3"/>
        <v>0</v>
      </c>
      <c r="T37">
        <f t="shared" si="9"/>
        <v>12</v>
      </c>
      <c r="U37" t="b">
        <f t="shared" si="10"/>
        <v>0</v>
      </c>
      <c r="V37" s="2">
        <v>36413</v>
      </c>
      <c r="Y37" s="2"/>
      <c r="AB37" s="2"/>
    </row>
    <row r="38" spans="1:28" x14ac:dyDescent="0.2">
      <c r="A38" s="2">
        <v>36420</v>
      </c>
      <c r="B38" s="5">
        <v>5.9399999999999995</v>
      </c>
      <c r="C38" s="5">
        <v>7.8920000000000003</v>
      </c>
      <c r="D38" s="5">
        <v>166.52199999999999</v>
      </c>
      <c r="E38" s="5">
        <v>132.72900000000001</v>
      </c>
      <c r="F38" s="5">
        <v>4.6509999999999998</v>
      </c>
      <c r="G38" s="5">
        <v>5.5125000000000002</v>
      </c>
      <c r="H38" s="5">
        <v>2.6870000000000003</v>
      </c>
      <c r="I38" s="3">
        <v>6</v>
      </c>
      <c r="J38" t="str">
        <f t="shared" si="11"/>
        <v>1999-37</v>
      </c>
      <c r="K38">
        <v>0</v>
      </c>
      <c r="L38">
        <f t="shared" si="4"/>
        <v>3</v>
      </c>
      <c r="M38" s="5">
        <f t="shared" si="5"/>
        <v>-1.4032636240911334E-2</v>
      </c>
      <c r="N38" s="5">
        <f t="shared" si="1"/>
        <v>5.9399999999999994E-2</v>
      </c>
      <c r="O38" s="5">
        <f t="shared" si="2"/>
        <v>1.1345522196353208E-3</v>
      </c>
      <c r="P38" s="5">
        <f t="shared" si="6"/>
        <v>-1.5167188460546654E-2</v>
      </c>
      <c r="Q38" s="5">
        <f t="shared" si="7"/>
        <v>-1.1417973812396509E-2</v>
      </c>
      <c r="R38" s="15">
        <f t="shared" si="8"/>
        <v>-1.255252603203183E-2</v>
      </c>
      <c r="S38">
        <f t="shared" si="3"/>
        <v>0</v>
      </c>
      <c r="T38">
        <f t="shared" si="9"/>
        <v>13</v>
      </c>
      <c r="U38" t="b">
        <f t="shared" si="10"/>
        <v>0</v>
      </c>
      <c r="V38" s="2">
        <v>36420</v>
      </c>
      <c r="Y38" s="2"/>
      <c r="AB38" s="2"/>
    </row>
    <row r="39" spans="1:28" x14ac:dyDescent="0.2">
      <c r="A39" s="37">
        <v>36427</v>
      </c>
      <c r="B39" s="38">
        <v>5.91</v>
      </c>
      <c r="C39" s="38">
        <v>7.8472999999999997</v>
      </c>
      <c r="D39" s="38">
        <v>163.00899999999999</v>
      </c>
      <c r="E39" s="38">
        <v>129.75399999999999</v>
      </c>
      <c r="F39" s="38">
        <v>4.7759999999999998</v>
      </c>
      <c r="G39" s="38">
        <v>5.51</v>
      </c>
      <c r="H39" s="38">
        <v>2.69</v>
      </c>
      <c r="I39" s="39">
        <v>5.5</v>
      </c>
      <c r="J39" s="36" t="str">
        <f t="shared" si="11"/>
        <v>1999-38</v>
      </c>
      <c r="K39" s="36">
        <v>1</v>
      </c>
      <c r="L39" s="36">
        <f t="shared" si="4"/>
        <v>0</v>
      </c>
      <c r="M39" s="38">
        <f t="shared" si="5"/>
        <v>-2.1096311598467477E-2</v>
      </c>
      <c r="N39" s="38">
        <f t="shared" si="1"/>
        <v>5.91E-2</v>
      </c>
      <c r="O39" s="38">
        <f t="shared" si="2"/>
        <v>1.1288607644672766E-3</v>
      </c>
      <c r="P39" s="38">
        <f t="shared" si="6"/>
        <v>-2.2225172362934753E-2</v>
      </c>
      <c r="Q39" s="38">
        <f t="shared" si="7"/>
        <v>-2.2414091871407305E-2</v>
      </c>
      <c r="R39" s="44">
        <f t="shared" si="8"/>
        <v>-2.3542952635874581E-2</v>
      </c>
      <c r="S39" s="36">
        <f t="shared" si="3"/>
        <v>1</v>
      </c>
      <c r="T39" s="36">
        <f t="shared" si="9"/>
        <v>0</v>
      </c>
      <c r="U39" s="43">
        <f t="shared" si="10"/>
        <v>0</v>
      </c>
      <c r="V39" s="37">
        <v>36427</v>
      </c>
      <c r="Y39" s="2"/>
      <c r="AB39" s="2"/>
    </row>
    <row r="40" spans="1:28" x14ac:dyDescent="0.2">
      <c r="A40" s="2">
        <v>36434</v>
      </c>
      <c r="B40" s="5">
        <v>6.22</v>
      </c>
      <c r="C40" s="5">
        <v>7.68</v>
      </c>
      <c r="D40" s="5">
        <v>162.102</v>
      </c>
      <c r="E40" s="5">
        <v>130.35400000000001</v>
      </c>
      <c r="F40" s="5">
        <v>4.859</v>
      </c>
      <c r="G40" s="5">
        <v>6.085</v>
      </c>
      <c r="H40" s="5">
        <v>3.1259999999999999</v>
      </c>
      <c r="I40" s="3">
        <v>5.5</v>
      </c>
      <c r="J40" t="str">
        <f t="shared" si="11"/>
        <v>1999-39</v>
      </c>
      <c r="K40">
        <v>0</v>
      </c>
      <c r="L40">
        <f t="shared" si="4"/>
        <v>1</v>
      </c>
      <c r="M40" s="5">
        <f t="shared" si="5"/>
        <v>-5.5641099571188679E-3</v>
      </c>
      <c r="N40" s="5">
        <f t="shared" si="1"/>
        <v>6.2199999999999998E-2</v>
      </c>
      <c r="O40" s="5">
        <f t="shared" si="2"/>
        <v>1.1876537532240494E-3</v>
      </c>
      <c r="P40" s="5">
        <f t="shared" si="6"/>
        <v>-6.7517637103429173E-3</v>
      </c>
      <c r="Q40" s="5">
        <f t="shared" si="7"/>
        <v>4.6241349014291E-3</v>
      </c>
      <c r="R40" s="15">
        <f t="shared" si="8"/>
        <v>3.4364811482050506E-3</v>
      </c>
      <c r="S40">
        <f t="shared" si="3"/>
        <v>0</v>
      </c>
      <c r="T40">
        <f t="shared" si="9"/>
        <v>1</v>
      </c>
      <c r="U40" t="b">
        <f t="shared" si="10"/>
        <v>0</v>
      </c>
      <c r="V40" s="2">
        <v>36434</v>
      </c>
      <c r="Y40" s="2"/>
      <c r="AB40" s="2"/>
    </row>
    <row r="41" spans="1:28" x14ac:dyDescent="0.2">
      <c r="A41" s="2">
        <v>36441</v>
      </c>
      <c r="B41" s="5">
        <v>6.32</v>
      </c>
      <c r="C41" s="5">
        <v>7.8182999999999998</v>
      </c>
      <c r="D41" s="5">
        <v>159.55600000000001</v>
      </c>
      <c r="E41" s="5">
        <v>127.032</v>
      </c>
      <c r="F41" s="5">
        <v>4.7940000000000005</v>
      </c>
      <c r="G41" s="5">
        <v>6.1762499999999996</v>
      </c>
      <c r="H41" s="5">
        <v>3.2629999999999999</v>
      </c>
      <c r="I41" s="3">
        <v>5.5</v>
      </c>
      <c r="J41" t="str">
        <f t="shared" si="11"/>
        <v>1999-40</v>
      </c>
      <c r="K41">
        <v>0</v>
      </c>
      <c r="L41">
        <f t="shared" si="4"/>
        <v>2</v>
      </c>
      <c r="M41" s="5">
        <f t="shared" si="5"/>
        <v>-1.5706160318811557E-2</v>
      </c>
      <c r="N41" s="5">
        <f t="shared" si="1"/>
        <v>6.3200000000000006E-2</v>
      </c>
      <c r="O41" s="5">
        <f t="shared" si="2"/>
        <v>1.2066103989012422E-3</v>
      </c>
      <c r="P41" s="5">
        <f t="shared" si="6"/>
        <v>-1.6912770717712799E-2</v>
      </c>
      <c r="Q41" s="5">
        <f t="shared" si="7"/>
        <v>-2.5484450036055817E-2</v>
      </c>
      <c r="R41" s="15">
        <f t="shared" si="8"/>
        <v>-2.6691060434957059E-2</v>
      </c>
      <c r="S41">
        <f t="shared" si="3"/>
        <v>0</v>
      </c>
      <c r="T41">
        <f t="shared" si="9"/>
        <v>2</v>
      </c>
      <c r="U41" t="b">
        <f t="shared" si="10"/>
        <v>0</v>
      </c>
      <c r="V41" s="2">
        <v>36441</v>
      </c>
      <c r="Y41" s="2"/>
      <c r="AB41" s="2"/>
    </row>
    <row r="42" spans="1:28" x14ac:dyDescent="0.2">
      <c r="A42" s="2">
        <v>36448</v>
      </c>
      <c r="B42" s="5">
        <v>6.37</v>
      </c>
      <c r="C42" s="5">
        <v>7.6825999999999999</v>
      </c>
      <c r="D42" s="5">
        <v>154.524</v>
      </c>
      <c r="E42" s="5">
        <v>123.261</v>
      </c>
      <c r="F42" s="5">
        <v>5.0469999999999997</v>
      </c>
      <c r="G42" s="5">
        <v>6.1924999999999999</v>
      </c>
      <c r="H42" s="5">
        <v>3.4289999999999998</v>
      </c>
      <c r="I42" s="3">
        <v>5.5</v>
      </c>
      <c r="J42" t="str">
        <f t="shared" si="11"/>
        <v>1999-41</v>
      </c>
      <c r="K42">
        <v>0</v>
      </c>
      <c r="L42">
        <f t="shared" si="4"/>
        <v>3</v>
      </c>
      <c r="M42" s="5">
        <f t="shared" si="5"/>
        <v>-3.1537516608588945E-2</v>
      </c>
      <c r="N42" s="5">
        <f t="shared" si="1"/>
        <v>6.3700000000000007E-2</v>
      </c>
      <c r="O42" s="5">
        <f t="shared" si="2"/>
        <v>1.2160871068331858E-3</v>
      </c>
      <c r="P42" s="5">
        <f t="shared" si="6"/>
        <v>-3.275360371542213E-2</v>
      </c>
      <c r="Q42" s="5">
        <f t="shared" si="7"/>
        <v>-2.968543359153597E-2</v>
      </c>
      <c r="R42" s="15">
        <f t="shared" si="8"/>
        <v>-3.0901520698369156E-2</v>
      </c>
      <c r="S42">
        <f t="shared" si="3"/>
        <v>0</v>
      </c>
      <c r="T42">
        <f t="shared" si="9"/>
        <v>3</v>
      </c>
      <c r="U42" t="b">
        <f t="shared" si="10"/>
        <v>0</v>
      </c>
      <c r="V42" s="2">
        <v>36448</v>
      </c>
      <c r="Y42" s="2"/>
      <c r="AB42" s="2"/>
    </row>
    <row r="43" spans="1:28" x14ac:dyDescent="0.2">
      <c r="A43" s="2">
        <v>36455</v>
      </c>
      <c r="B43" s="5">
        <v>6.46</v>
      </c>
      <c r="C43" s="5">
        <v>7.7412999999999998</v>
      </c>
      <c r="D43" s="5">
        <v>155.95500000000001</v>
      </c>
      <c r="E43" s="5">
        <v>123.395</v>
      </c>
      <c r="F43" s="5">
        <v>5.0469999999999997</v>
      </c>
      <c r="G43" s="5">
        <v>6.21875</v>
      </c>
      <c r="H43" s="5">
        <v>3.4569999999999999</v>
      </c>
      <c r="I43" s="3">
        <v>5.5</v>
      </c>
      <c r="J43" t="str">
        <f t="shared" si="11"/>
        <v>1999-42</v>
      </c>
      <c r="K43">
        <v>0</v>
      </c>
      <c r="L43">
        <f t="shared" si="4"/>
        <v>4</v>
      </c>
      <c r="M43" s="5">
        <f t="shared" si="5"/>
        <v>9.2606973673992066E-3</v>
      </c>
      <c r="N43" s="5">
        <f t="shared" si="1"/>
        <v>6.4600000000000005E-2</v>
      </c>
      <c r="O43" s="5">
        <f t="shared" si="2"/>
        <v>1.2331424690950055E-3</v>
      </c>
      <c r="P43" s="5">
        <f t="shared" si="6"/>
        <v>8.0275548983042011E-3</v>
      </c>
      <c r="Q43" s="5">
        <f t="shared" si="7"/>
        <v>1.0871240700627283E-3</v>
      </c>
      <c r="R43" s="15">
        <f t="shared" si="8"/>
        <v>-1.460183990322772E-4</v>
      </c>
      <c r="S43">
        <f t="shared" si="3"/>
        <v>0</v>
      </c>
      <c r="T43">
        <f t="shared" si="9"/>
        <v>4</v>
      </c>
      <c r="U43" t="b">
        <f t="shared" si="10"/>
        <v>0</v>
      </c>
      <c r="V43" s="2">
        <v>36455</v>
      </c>
      <c r="Y43" s="2"/>
      <c r="AB43" s="2"/>
    </row>
    <row r="44" spans="1:28" x14ac:dyDescent="0.2">
      <c r="A44" s="2">
        <v>36462</v>
      </c>
      <c r="B44" s="5">
        <v>6.39</v>
      </c>
      <c r="C44" s="5">
        <v>7.8224999999999998</v>
      </c>
      <c r="D44" s="5">
        <v>158.523</v>
      </c>
      <c r="E44" s="5">
        <v>124.349</v>
      </c>
      <c r="F44" s="5">
        <v>5.0880000000000001</v>
      </c>
      <c r="G44" s="5">
        <v>6.1849999999999996</v>
      </c>
      <c r="H44" s="5">
        <v>3.4910000000000001</v>
      </c>
      <c r="I44" s="3">
        <v>5.5</v>
      </c>
      <c r="J44" t="str">
        <f t="shared" si="11"/>
        <v>1999-43</v>
      </c>
      <c r="K44">
        <v>1</v>
      </c>
      <c r="L44">
        <f t="shared" si="4"/>
        <v>0</v>
      </c>
      <c r="M44" s="5">
        <f t="shared" si="5"/>
        <v>1.6466288352409153E-2</v>
      </c>
      <c r="N44" s="5">
        <f t="shared" si="1"/>
        <v>6.3899999999999998E-2</v>
      </c>
      <c r="O44" s="5">
        <f t="shared" si="2"/>
        <v>1.2198774886378327E-3</v>
      </c>
      <c r="P44" s="5">
        <f t="shared" si="6"/>
        <v>1.524641086377132E-2</v>
      </c>
      <c r="Q44" s="5">
        <f t="shared" si="7"/>
        <v>7.7312695003850518E-3</v>
      </c>
      <c r="R44" s="15">
        <f t="shared" si="8"/>
        <v>6.511392011747219E-3</v>
      </c>
      <c r="S44">
        <f t="shared" si="3"/>
        <v>0</v>
      </c>
      <c r="T44">
        <f t="shared" si="9"/>
        <v>5</v>
      </c>
      <c r="U44" t="b">
        <f t="shared" si="10"/>
        <v>0</v>
      </c>
      <c r="V44" s="2">
        <v>36462</v>
      </c>
      <c r="Y44" s="2"/>
      <c r="AB44" s="2"/>
    </row>
    <row r="45" spans="1:28" x14ac:dyDescent="0.2">
      <c r="A45" s="2">
        <v>36469</v>
      </c>
      <c r="B45" s="5">
        <v>6.28</v>
      </c>
      <c r="C45" s="5">
        <v>7.9053000000000004</v>
      </c>
      <c r="D45" s="5">
        <v>161.05099999999999</v>
      </c>
      <c r="E45" s="5">
        <v>126.52800000000001</v>
      </c>
      <c r="F45" s="5">
        <v>5.1159999999999997</v>
      </c>
      <c r="G45" s="5">
        <v>6.125</v>
      </c>
      <c r="H45" s="5">
        <v>3.5049999999999999</v>
      </c>
      <c r="I45" s="3">
        <v>5.5</v>
      </c>
      <c r="J45" t="str">
        <f t="shared" si="11"/>
        <v>1999-44</v>
      </c>
      <c r="K45">
        <v>0</v>
      </c>
      <c r="L45">
        <f t="shared" si="4"/>
        <v>1</v>
      </c>
      <c r="M45" s="5">
        <f t="shared" si="5"/>
        <v>1.5947212707304148E-2</v>
      </c>
      <c r="N45" s="5">
        <f t="shared" si="1"/>
        <v>6.2800000000000009E-2</v>
      </c>
      <c r="O45" s="5">
        <f t="shared" si="2"/>
        <v>1.1990282574738664E-3</v>
      </c>
      <c r="P45" s="5">
        <f t="shared" si="6"/>
        <v>1.4748184449830282E-2</v>
      </c>
      <c r="Q45" s="5">
        <f t="shared" si="7"/>
        <v>1.7523261144038127E-2</v>
      </c>
      <c r="R45" s="15">
        <f t="shared" si="8"/>
        <v>1.6324232886564261E-2</v>
      </c>
      <c r="S45">
        <f t="shared" si="3"/>
        <v>0</v>
      </c>
      <c r="T45">
        <f t="shared" si="9"/>
        <v>6</v>
      </c>
      <c r="U45" t="b">
        <f t="shared" si="10"/>
        <v>0</v>
      </c>
      <c r="V45" s="2">
        <v>36469</v>
      </c>
      <c r="Y45" s="2"/>
      <c r="AB45" s="2"/>
    </row>
    <row r="46" spans="1:28" x14ac:dyDescent="0.2">
      <c r="A46" s="2">
        <v>36476</v>
      </c>
      <c r="B46" s="5">
        <v>6.22</v>
      </c>
      <c r="C46" s="5">
        <v>7.9275000000000002</v>
      </c>
      <c r="D46" s="5">
        <v>162.50899999999999</v>
      </c>
      <c r="E46" s="5">
        <v>127.443</v>
      </c>
      <c r="F46" s="5">
        <v>5.2229999999999999</v>
      </c>
      <c r="G46" s="5">
        <v>6.07125</v>
      </c>
      <c r="H46" s="5">
        <v>3.452</v>
      </c>
      <c r="I46" s="3">
        <v>5.5</v>
      </c>
      <c r="J46" t="str">
        <f t="shared" si="11"/>
        <v>1999-45</v>
      </c>
      <c r="K46">
        <v>0</v>
      </c>
      <c r="L46">
        <f t="shared" si="4"/>
        <v>2</v>
      </c>
      <c r="M46" s="5">
        <f t="shared" si="5"/>
        <v>9.0530328902025392E-3</v>
      </c>
      <c r="N46" s="5">
        <f t="shared" si="1"/>
        <v>6.2199999999999998E-2</v>
      </c>
      <c r="O46" s="5">
        <f t="shared" si="2"/>
        <v>1.1876537532240494E-3</v>
      </c>
      <c r="P46" s="5">
        <f t="shared" si="6"/>
        <v>7.8653791369784898E-3</v>
      </c>
      <c r="Q46" s="5">
        <f t="shared" si="7"/>
        <v>7.2316009104702594E-3</v>
      </c>
      <c r="R46" s="15">
        <f t="shared" si="8"/>
        <v>6.04394715724621E-3</v>
      </c>
      <c r="S46">
        <f t="shared" si="3"/>
        <v>0</v>
      </c>
      <c r="T46">
        <f t="shared" si="9"/>
        <v>7</v>
      </c>
      <c r="U46" t="b">
        <f t="shared" si="10"/>
        <v>0</v>
      </c>
      <c r="V46" s="2">
        <v>36476</v>
      </c>
      <c r="Y46" s="2"/>
      <c r="AB46" s="2"/>
    </row>
    <row r="47" spans="1:28" x14ac:dyDescent="0.2">
      <c r="A47" s="2">
        <v>36483</v>
      </c>
      <c r="B47" s="5">
        <v>6.11</v>
      </c>
      <c r="C47" s="5">
        <v>7.9364999999999997</v>
      </c>
      <c r="D47" s="5">
        <v>169.60900000000001</v>
      </c>
      <c r="E47" s="5">
        <v>133.59399999999999</v>
      </c>
      <c r="F47" s="5">
        <v>5.2240000000000002</v>
      </c>
      <c r="G47" s="5">
        <v>6.1012500000000003</v>
      </c>
      <c r="H47" s="5">
        <v>3.45</v>
      </c>
      <c r="I47" s="3">
        <v>5.5</v>
      </c>
      <c r="J47" t="str">
        <f t="shared" si="11"/>
        <v>1999-46</v>
      </c>
      <c r="K47">
        <v>0</v>
      </c>
      <c r="L47">
        <f t="shared" si="4"/>
        <v>3</v>
      </c>
      <c r="M47" s="5">
        <f t="shared" si="5"/>
        <v>4.3689887944667882E-2</v>
      </c>
      <c r="N47" s="5">
        <f t="shared" si="1"/>
        <v>6.1100000000000002E-2</v>
      </c>
      <c r="O47" s="5">
        <f t="shared" si="2"/>
        <v>1.166796467026332E-3</v>
      </c>
      <c r="P47" s="5">
        <f t="shared" si="6"/>
        <v>4.252309147764155E-2</v>
      </c>
      <c r="Q47" s="5">
        <f t="shared" si="7"/>
        <v>4.8264714421349053E-2</v>
      </c>
      <c r="R47" s="15">
        <f t="shared" si="8"/>
        <v>4.7097917954322721E-2</v>
      </c>
      <c r="S47">
        <f t="shared" si="3"/>
        <v>0</v>
      </c>
      <c r="T47">
        <f t="shared" si="9"/>
        <v>8</v>
      </c>
      <c r="U47" t="b">
        <f t="shared" si="10"/>
        <v>0</v>
      </c>
      <c r="V47" s="2">
        <v>36483</v>
      </c>
      <c r="Y47" s="2"/>
      <c r="AB47" s="2"/>
    </row>
    <row r="48" spans="1:28" x14ac:dyDescent="0.2">
      <c r="A48" s="2">
        <v>36490</v>
      </c>
      <c r="B48" s="5">
        <v>5.9399999999999995</v>
      </c>
      <c r="C48" s="5">
        <v>7.9958</v>
      </c>
      <c r="D48" s="5">
        <v>168.773</v>
      </c>
      <c r="E48" s="5">
        <v>132.637</v>
      </c>
      <c r="F48" s="5">
        <v>5.2859999999999996</v>
      </c>
      <c r="G48" s="5">
        <v>6.1062500000000002</v>
      </c>
      <c r="H48" s="5">
        <v>3.4449999999999998</v>
      </c>
      <c r="I48" s="3">
        <v>5.5</v>
      </c>
      <c r="J48" t="str">
        <f t="shared" si="11"/>
        <v>1999-47</v>
      </c>
      <c r="K48">
        <v>1</v>
      </c>
      <c r="L48">
        <f t="shared" si="4"/>
        <v>0</v>
      </c>
      <c r="M48" s="5">
        <f t="shared" si="5"/>
        <v>-4.9289837213827292E-3</v>
      </c>
      <c r="N48" s="5">
        <f t="shared" si="1"/>
        <v>5.9399999999999994E-2</v>
      </c>
      <c r="O48" s="5">
        <f t="shared" si="2"/>
        <v>1.1345522196353208E-3</v>
      </c>
      <c r="P48" s="5">
        <f t="shared" si="6"/>
        <v>-6.06353594101805E-3</v>
      </c>
      <c r="Q48" s="5">
        <f t="shared" si="7"/>
        <v>-7.1634953665583589E-3</v>
      </c>
      <c r="R48" s="15">
        <f t="shared" si="8"/>
        <v>-8.2980475861936798E-3</v>
      </c>
      <c r="S48">
        <f t="shared" si="3"/>
        <v>0</v>
      </c>
      <c r="T48">
        <f t="shared" si="9"/>
        <v>9</v>
      </c>
      <c r="U48" t="b">
        <f t="shared" si="10"/>
        <v>0</v>
      </c>
      <c r="V48" s="2">
        <v>36490</v>
      </c>
      <c r="Y48" s="2"/>
      <c r="AB48" s="2"/>
    </row>
    <row r="49" spans="1:28" x14ac:dyDescent="0.2">
      <c r="A49" s="2">
        <v>36497</v>
      </c>
      <c r="B49" s="5">
        <v>5.9399999999999995</v>
      </c>
      <c r="C49" s="5">
        <v>8.0890000000000004</v>
      </c>
      <c r="D49" s="5">
        <v>176.839</v>
      </c>
      <c r="E49" s="5">
        <v>138.49</v>
      </c>
      <c r="F49" s="5">
        <v>5.2450000000000001</v>
      </c>
      <c r="G49" s="5">
        <v>6.1237500000000002</v>
      </c>
      <c r="H49" s="5">
        <v>3.4540000000000002</v>
      </c>
      <c r="I49" s="3">
        <v>5.5</v>
      </c>
      <c r="J49" t="str">
        <f t="shared" si="11"/>
        <v>1999-48</v>
      </c>
      <c r="K49">
        <v>0</v>
      </c>
      <c r="L49">
        <f t="shared" si="4"/>
        <v>1</v>
      </c>
      <c r="M49" s="5">
        <f t="shared" si="5"/>
        <v>4.7792004645292874E-2</v>
      </c>
      <c r="N49" s="5">
        <f t="shared" si="1"/>
        <v>5.9399999999999994E-2</v>
      </c>
      <c r="O49" s="5">
        <f t="shared" si="2"/>
        <v>1.1345522196353208E-3</v>
      </c>
      <c r="P49" s="5">
        <f t="shared" si="6"/>
        <v>4.6657452425657553E-2</v>
      </c>
      <c r="Q49" s="5">
        <f t="shared" si="7"/>
        <v>4.4127958262023537E-2</v>
      </c>
      <c r="R49" s="15">
        <f t="shared" si="8"/>
        <v>4.2993406042388216E-2</v>
      </c>
      <c r="S49">
        <f t="shared" si="3"/>
        <v>0</v>
      </c>
      <c r="T49">
        <f t="shared" si="9"/>
        <v>10</v>
      </c>
      <c r="U49" t="b">
        <f t="shared" si="10"/>
        <v>0</v>
      </c>
      <c r="V49" s="2">
        <v>36497</v>
      </c>
      <c r="Y49" s="2"/>
      <c r="AB49" s="2"/>
    </row>
    <row r="50" spans="1:28" x14ac:dyDescent="0.2">
      <c r="A50" s="2">
        <v>36504</v>
      </c>
      <c r="B50" s="5">
        <v>6</v>
      </c>
      <c r="C50" s="5">
        <v>8.0147999999999993</v>
      </c>
      <c r="D50" s="5">
        <v>176.428</v>
      </c>
      <c r="E50" s="5">
        <v>137.84899999999999</v>
      </c>
      <c r="F50" s="5">
        <v>5.2759999999999998</v>
      </c>
      <c r="G50" s="5">
        <v>6.1212499999999999</v>
      </c>
      <c r="H50" s="5">
        <v>3.4569999999999999</v>
      </c>
      <c r="I50" s="3">
        <v>5.5</v>
      </c>
      <c r="J50" t="str">
        <f t="shared" si="11"/>
        <v>1999-49</v>
      </c>
      <c r="K50">
        <v>0</v>
      </c>
      <c r="L50">
        <f t="shared" si="4"/>
        <v>2</v>
      </c>
      <c r="M50" s="5">
        <f t="shared" si="5"/>
        <v>-2.3241479537884357E-3</v>
      </c>
      <c r="N50" s="5">
        <f t="shared" si="1"/>
        <v>0.06</v>
      </c>
      <c r="O50" s="5">
        <f t="shared" si="2"/>
        <v>1.1459339652917233E-3</v>
      </c>
      <c r="P50" s="5">
        <f t="shared" si="6"/>
        <v>-3.4700819190801591E-3</v>
      </c>
      <c r="Q50" s="5">
        <f t="shared" si="7"/>
        <v>-4.6284930319879791E-3</v>
      </c>
      <c r="R50" s="15">
        <f t="shared" si="8"/>
        <v>-5.7744269972797024E-3</v>
      </c>
      <c r="S50">
        <f t="shared" si="3"/>
        <v>0</v>
      </c>
      <c r="T50">
        <f t="shared" si="9"/>
        <v>11</v>
      </c>
      <c r="U50" t="b">
        <f t="shared" si="10"/>
        <v>0</v>
      </c>
      <c r="V50" s="2">
        <v>36504</v>
      </c>
      <c r="Y50" s="2"/>
      <c r="AB50" s="2"/>
    </row>
    <row r="51" spans="1:28" x14ac:dyDescent="0.2">
      <c r="A51" s="2">
        <v>36511</v>
      </c>
      <c r="B51" s="5">
        <v>5.9399999999999995</v>
      </c>
      <c r="C51" s="5">
        <v>8.0050000000000008</v>
      </c>
      <c r="D51" s="5">
        <v>179.55799999999999</v>
      </c>
      <c r="E51" s="5">
        <v>140.11699999999999</v>
      </c>
      <c r="F51" s="5">
        <v>5.4429999999999996</v>
      </c>
      <c r="G51" s="5">
        <v>6.1524999999999999</v>
      </c>
      <c r="H51" s="5">
        <v>3.4649999999999999</v>
      </c>
      <c r="I51" s="3">
        <v>5.5</v>
      </c>
      <c r="J51" t="str">
        <f t="shared" si="11"/>
        <v>1999-50</v>
      </c>
      <c r="K51">
        <v>0</v>
      </c>
      <c r="L51">
        <f t="shared" si="4"/>
        <v>3</v>
      </c>
      <c r="M51" s="5">
        <f t="shared" si="5"/>
        <v>1.774094814881999E-2</v>
      </c>
      <c r="N51" s="5">
        <f t="shared" si="1"/>
        <v>5.9399999999999994E-2</v>
      </c>
      <c r="O51" s="5">
        <f t="shared" si="2"/>
        <v>1.1345522196353208E-3</v>
      </c>
      <c r="P51" s="5">
        <f t="shared" si="6"/>
        <v>1.660639592918467E-2</v>
      </c>
      <c r="Q51" s="5">
        <f t="shared" si="7"/>
        <v>1.6452785294053696E-2</v>
      </c>
      <c r="R51" s="15">
        <f t="shared" si="8"/>
        <v>1.5318233074418375E-2</v>
      </c>
      <c r="S51">
        <f t="shared" si="3"/>
        <v>0</v>
      </c>
      <c r="T51">
        <f t="shared" si="9"/>
        <v>12</v>
      </c>
      <c r="U51" t="b">
        <f t="shared" si="10"/>
        <v>0</v>
      </c>
      <c r="V51" s="2">
        <v>36511</v>
      </c>
      <c r="Y51" s="2"/>
      <c r="AB51" s="2"/>
    </row>
    <row r="52" spans="1:28" x14ac:dyDescent="0.2">
      <c r="A52" s="2">
        <v>36518</v>
      </c>
      <c r="B52" s="5">
        <v>6</v>
      </c>
      <c r="C52" s="5">
        <v>8.0134000000000007</v>
      </c>
      <c r="D52" s="5">
        <v>186.45599999999999</v>
      </c>
      <c r="E52" s="5">
        <v>143.654</v>
      </c>
      <c r="F52" s="5">
        <v>5.452</v>
      </c>
      <c r="G52" s="5">
        <v>6.1837499999999999</v>
      </c>
      <c r="H52" s="5">
        <v>3.4489999999999998</v>
      </c>
      <c r="I52" s="3">
        <v>5.5</v>
      </c>
      <c r="J52" t="str">
        <f t="shared" si="11"/>
        <v>1999-51</v>
      </c>
      <c r="K52">
        <v>1</v>
      </c>
      <c r="L52">
        <f t="shared" si="4"/>
        <v>0</v>
      </c>
      <c r="M52" s="5">
        <f t="shared" si="5"/>
        <v>3.8416556210249642E-2</v>
      </c>
      <c r="N52" s="5">
        <f t="shared" si="1"/>
        <v>0.06</v>
      </c>
      <c r="O52" s="5">
        <f t="shared" si="2"/>
        <v>1.1459339652917233E-3</v>
      </c>
      <c r="P52" s="5">
        <f t="shared" si="6"/>
        <v>3.7270622244957918E-2</v>
      </c>
      <c r="Q52" s="5">
        <f t="shared" si="7"/>
        <v>2.5243189620103301E-2</v>
      </c>
      <c r="R52" s="15">
        <f t="shared" si="8"/>
        <v>2.4097255654811578E-2</v>
      </c>
      <c r="S52">
        <f t="shared" si="3"/>
        <v>0</v>
      </c>
      <c r="T52">
        <f t="shared" si="9"/>
        <v>13</v>
      </c>
      <c r="U52" t="b">
        <f t="shared" si="10"/>
        <v>0</v>
      </c>
      <c r="V52" s="2">
        <v>36518</v>
      </c>
      <c r="Y52" s="2"/>
      <c r="AB52" s="2"/>
    </row>
    <row r="53" spans="1:28" x14ac:dyDescent="0.2">
      <c r="A53" s="2">
        <v>36525</v>
      </c>
      <c r="B53" s="5">
        <v>5.91</v>
      </c>
      <c r="C53" s="5">
        <v>8.0167000000000002</v>
      </c>
      <c r="D53" s="5">
        <v>189.762</v>
      </c>
      <c r="E53" s="5">
        <v>147.11500000000001</v>
      </c>
      <c r="F53" s="5">
        <v>5.3280000000000003</v>
      </c>
      <c r="G53" s="5">
        <v>6.0012499999999998</v>
      </c>
      <c r="H53" s="5">
        <v>3.339</v>
      </c>
      <c r="I53" s="3">
        <v>5.5</v>
      </c>
      <c r="J53" t="str">
        <f t="shared" si="11"/>
        <v>1999-52</v>
      </c>
      <c r="K53">
        <v>0</v>
      </c>
      <c r="L53">
        <f t="shared" si="4"/>
        <v>1</v>
      </c>
      <c r="M53" s="5">
        <f t="shared" si="5"/>
        <v>1.7730724674990483E-2</v>
      </c>
      <c r="N53" s="5">
        <f t="shared" si="1"/>
        <v>5.91E-2</v>
      </c>
      <c r="O53" s="5">
        <f t="shared" si="2"/>
        <v>1.1288607644672766E-3</v>
      </c>
      <c r="P53" s="5">
        <f t="shared" si="6"/>
        <v>1.6601863910523207E-2</v>
      </c>
      <c r="Q53" s="5">
        <f t="shared" si="7"/>
        <v>2.4092611413535359E-2</v>
      </c>
      <c r="R53" s="15">
        <f t="shared" si="8"/>
        <v>2.2963750649068082E-2</v>
      </c>
      <c r="S53">
        <f t="shared" si="3"/>
        <v>0</v>
      </c>
      <c r="T53">
        <f t="shared" si="9"/>
        <v>14</v>
      </c>
      <c r="U53" t="b">
        <f t="shared" si="10"/>
        <v>0</v>
      </c>
      <c r="V53" s="2">
        <v>36525</v>
      </c>
      <c r="Y53" s="2"/>
      <c r="AB53" s="2"/>
    </row>
    <row r="54" spans="1:28" x14ac:dyDescent="0.2">
      <c r="A54" s="2">
        <v>36532</v>
      </c>
      <c r="B54" s="5">
        <v>5.86</v>
      </c>
      <c r="C54" s="5">
        <v>7.9748000000000001</v>
      </c>
      <c r="D54" s="5">
        <v>186.4</v>
      </c>
      <c r="E54" s="5">
        <v>143.79400000000001</v>
      </c>
      <c r="F54" s="5">
        <v>5.38</v>
      </c>
      <c r="G54" s="5">
        <v>6.03</v>
      </c>
      <c r="H54" s="5">
        <v>3.3220000000000001</v>
      </c>
      <c r="I54" s="3">
        <v>5.5</v>
      </c>
      <c r="J54" t="s">
        <v>14</v>
      </c>
      <c r="K54">
        <v>0</v>
      </c>
      <c r="L54">
        <f t="shared" si="4"/>
        <v>2</v>
      </c>
      <c r="M54" s="5">
        <f t="shared" si="5"/>
        <v>-1.7716929627638822E-2</v>
      </c>
      <c r="N54" s="5">
        <f t="shared" si="1"/>
        <v>5.8600000000000006E-2</v>
      </c>
      <c r="O54" s="5">
        <f t="shared" si="2"/>
        <v>1.1193741429373905E-3</v>
      </c>
      <c r="P54" s="5">
        <f t="shared" si="6"/>
        <v>-1.8836303770576213E-2</v>
      </c>
      <c r="Q54" s="5">
        <f t="shared" si="7"/>
        <v>-2.2574176664514112E-2</v>
      </c>
      <c r="R54" s="15">
        <f t="shared" si="8"/>
        <v>-2.3693550807451502E-2</v>
      </c>
      <c r="S54">
        <f t="shared" si="3"/>
        <v>0</v>
      </c>
      <c r="T54">
        <f t="shared" si="9"/>
        <v>15</v>
      </c>
      <c r="U54" t="b">
        <f t="shared" si="10"/>
        <v>0</v>
      </c>
      <c r="V54" s="2">
        <v>36532</v>
      </c>
      <c r="Y54" s="2"/>
      <c r="AB54" s="2"/>
    </row>
    <row r="55" spans="1:28" x14ac:dyDescent="0.2">
      <c r="A55" s="2">
        <v>36539</v>
      </c>
      <c r="B55" s="5">
        <v>5.88</v>
      </c>
      <c r="C55" s="5">
        <v>7.9960000000000004</v>
      </c>
      <c r="D55" s="5">
        <v>191.233</v>
      </c>
      <c r="E55" s="5">
        <v>146.52000000000001</v>
      </c>
      <c r="F55" s="5">
        <v>5.4</v>
      </c>
      <c r="G55" s="5">
        <v>6.04</v>
      </c>
      <c r="H55" s="5">
        <v>3.3210000000000002</v>
      </c>
      <c r="I55" s="3">
        <v>5.5</v>
      </c>
      <c r="J55" t="str">
        <f t="shared" ref="J55:J86" si="12">YEAR(A54)&amp;"-"&amp;WEEKNUM(A54)</f>
        <v>2000-2</v>
      </c>
      <c r="K55">
        <v>0</v>
      </c>
      <c r="L55">
        <f t="shared" si="4"/>
        <v>3</v>
      </c>
      <c r="M55" s="5">
        <f t="shared" si="5"/>
        <v>2.5928111587982805E-2</v>
      </c>
      <c r="N55" s="5">
        <f t="shared" si="1"/>
        <v>5.8799999999999998E-2</v>
      </c>
      <c r="O55" s="5">
        <f t="shared" si="2"/>
        <v>1.1231689209989515E-3</v>
      </c>
      <c r="P55" s="5">
        <f t="shared" si="6"/>
        <v>2.4804942666983854E-2</v>
      </c>
      <c r="Q55" s="5">
        <f t="shared" si="7"/>
        <v>1.8957675563653575E-2</v>
      </c>
      <c r="R55" s="15">
        <f t="shared" si="8"/>
        <v>1.7834506642654624E-2</v>
      </c>
      <c r="S55">
        <f t="shared" si="3"/>
        <v>0</v>
      </c>
      <c r="T55">
        <f t="shared" si="9"/>
        <v>16</v>
      </c>
      <c r="U55" t="b">
        <f t="shared" si="10"/>
        <v>0</v>
      </c>
      <c r="V55" s="2">
        <v>36539</v>
      </c>
      <c r="Y55" s="2"/>
      <c r="AB55" s="2"/>
    </row>
    <row r="56" spans="1:28" x14ac:dyDescent="0.2">
      <c r="A56" s="2">
        <v>36546</v>
      </c>
      <c r="B56" s="5">
        <v>5.88</v>
      </c>
      <c r="C56" s="5">
        <v>7.9968000000000004</v>
      </c>
      <c r="D56" s="5">
        <v>191.804</v>
      </c>
      <c r="E56" s="5">
        <v>145.536</v>
      </c>
      <c r="F56" s="5">
        <v>5.4640000000000004</v>
      </c>
      <c r="G56" s="5">
        <v>6.04</v>
      </c>
      <c r="H56" s="5">
        <v>3.31</v>
      </c>
      <c r="I56" s="3">
        <v>5.5</v>
      </c>
      <c r="J56" t="str">
        <f t="shared" si="12"/>
        <v>2000-3</v>
      </c>
      <c r="K56">
        <v>1</v>
      </c>
      <c r="L56">
        <f t="shared" si="4"/>
        <v>0</v>
      </c>
      <c r="M56" s="5">
        <f t="shared" si="5"/>
        <v>2.9858863271505776E-3</v>
      </c>
      <c r="N56" s="5">
        <f t="shared" si="1"/>
        <v>5.8799999999999998E-2</v>
      </c>
      <c r="O56" s="5">
        <f t="shared" si="2"/>
        <v>1.1231689209989515E-3</v>
      </c>
      <c r="P56" s="5">
        <f t="shared" si="6"/>
        <v>1.8627174061516261E-3</v>
      </c>
      <c r="Q56" s="5">
        <f t="shared" si="7"/>
        <v>-6.715806715806738E-3</v>
      </c>
      <c r="R56" s="15">
        <f t="shared" si="8"/>
        <v>-7.8389756368056895E-3</v>
      </c>
      <c r="S56">
        <f t="shared" si="3"/>
        <v>0</v>
      </c>
      <c r="T56">
        <f t="shared" si="9"/>
        <v>17</v>
      </c>
      <c r="U56" t="b">
        <f t="shared" si="10"/>
        <v>0</v>
      </c>
      <c r="V56" s="2">
        <v>36546</v>
      </c>
      <c r="Y56" s="2"/>
      <c r="AB56" s="2"/>
    </row>
    <row r="57" spans="1:28" x14ac:dyDescent="0.2">
      <c r="A57" s="2">
        <v>36553</v>
      </c>
      <c r="B57" s="5">
        <v>5.88</v>
      </c>
      <c r="C57" s="5">
        <v>8.2940000000000005</v>
      </c>
      <c r="D57" s="5">
        <v>190.11099999999999</v>
      </c>
      <c r="E57" s="5">
        <v>144.00700000000001</v>
      </c>
      <c r="F57" s="5">
        <v>5.62</v>
      </c>
      <c r="G57" s="5">
        <v>6.0487500000000001</v>
      </c>
      <c r="H57" s="5">
        <v>3.4859999999999998</v>
      </c>
      <c r="I57" s="3">
        <v>5.5</v>
      </c>
      <c r="J57" t="str">
        <f t="shared" si="12"/>
        <v>2000-4</v>
      </c>
      <c r="K57">
        <v>0</v>
      </c>
      <c r="L57">
        <f t="shared" si="4"/>
        <v>1</v>
      </c>
      <c r="M57" s="5">
        <f t="shared" si="5"/>
        <v>-8.8267189422536196E-3</v>
      </c>
      <c r="N57" s="5">
        <f t="shared" si="1"/>
        <v>5.8799999999999998E-2</v>
      </c>
      <c r="O57" s="5">
        <f t="shared" si="2"/>
        <v>1.1231689209989515E-3</v>
      </c>
      <c r="P57" s="5">
        <f t="shared" si="6"/>
        <v>-9.9498878632525711E-3</v>
      </c>
      <c r="Q57" s="5">
        <f t="shared" si="7"/>
        <v>-1.0505991644678914E-2</v>
      </c>
      <c r="R57" s="15">
        <f t="shared" si="8"/>
        <v>-1.1629160565677865E-2</v>
      </c>
      <c r="S57">
        <f t="shared" si="3"/>
        <v>0</v>
      </c>
      <c r="T57">
        <f t="shared" si="9"/>
        <v>18</v>
      </c>
      <c r="U57" t="b">
        <f t="shared" si="10"/>
        <v>0</v>
      </c>
      <c r="V57" s="2">
        <v>36553</v>
      </c>
      <c r="Y57" s="2"/>
      <c r="AB57" s="2"/>
    </row>
    <row r="58" spans="1:28" x14ac:dyDescent="0.2">
      <c r="A58" s="2">
        <v>36560</v>
      </c>
      <c r="B58" s="5">
        <v>5.88</v>
      </c>
      <c r="C58" s="5">
        <v>8.2088000000000001</v>
      </c>
      <c r="D58" s="5">
        <v>191.596</v>
      </c>
      <c r="E58" s="5">
        <v>143.51599999999999</v>
      </c>
      <c r="F58" s="5">
        <v>5.6619999999999999</v>
      </c>
      <c r="G58" s="5">
        <v>6.09</v>
      </c>
      <c r="H58" s="5">
        <v>3.4929999999999999</v>
      </c>
      <c r="I58" s="3">
        <v>5.5</v>
      </c>
      <c r="J58" t="str">
        <f t="shared" si="12"/>
        <v>2000-5</v>
      </c>
      <c r="K58">
        <v>0</v>
      </c>
      <c r="L58">
        <f t="shared" si="4"/>
        <v>2</v>
      </c>
      <c r="M58" s="5">
        <f t="shared" si="5"/>
        <v>7.8112260731888483E-3</v>
      </c>
      <c r="N58" s="5">
        <f t="shared" si="1"/>
        <v>5.8799999999999998E-2</v>
      </c>
      <c r="O58" s="5">
        <f t="shared" si="2"/>
        <v>1.1231689209989515E-3</v>
      </c>
      <c r="P58" s="5">
        <f t="shared" si="6"/>
        <v>6.6880571521898968E-3</v>
      </c>
      <c r="Q58" s="5">
        <f t="shared" si="7"/>
        <v>-3.4095564798933831E-3</v>
      </c>
      <c r="R58" s="15">
        <f t="shared" si="8"/>
        <v>-4.5327254008923346E-3</v>
      </c>
      <c r="S58">
        <f t="shared" si="3"/>
        <v>0</v>
      </c>
      <c r="T58">
        <f t="shared" si="9"/>
        <v>19</v>
      </c>
      <c r="U58" t="b">
        <f t="shared" si="10"/>
        <v>0</v>
      </c>
      <c r="V58" s="2">
        <v>36560</v>
      </c>
      <c r="Y58" s="2"/>
      <c r="AB58" s="2"/>
    </row>
    <row r="59" spans="1:28" x14ac:dyDescent="0.2">
      <c r="A59" s="2">
        <v>36567</v>
      </c>
      <c r="B59" s="5">
        <v>5.9</v>
      </c>
      <c r="C59" s="5">
        <v>8.1875999999999998</v>
      </c>
      <c r="D59" s="5">
        <v>191.279</v>
      </c>
      <c r="E59" s="5">
        <v>144.976</v>
      </c>
      <c r="F59" s="5">
        <v>5.6310000000000002</v>
      </c>
      <c r="G59" s="5">
        <v>6.0962500000000004</v>
      </c>
      <c r="H59" s="5">
        <v>3.4910000000000001</v>
      </c>
      <c r="I59" s="3">
        <v>5.5</v>
      </c>
      <c r="J59" t="str">
        <f t="shared" si="12"/>
        <v>2000-6</v>
      </c>
      <c r="K59">
        <v>0</v>
      </c>
      <c r="L59">
        <f t="shared" si="4"/>
        <v>3</v>
      </c>
      <c r="M59" s="5">
        <f t="shared" si="5"/>
        <v>-1.6545230589365412E-3</v>
      </c>
      <c r="N59" s="5">
        <f t="shared" si="1"/>
        <v>5.9000000000000004E-2</v>
      </c>
      <c r="O59" s="5">
        <f t="shared" si="2"/>
        <v>1.1269635264583577E-3</v>
      </c>
      <c r="P59" s="5">
        <f t="shared" si="6"/>
        <v>-2.7814865853948989E-3</v>
      </c>
      <c r="Q59" s="5">
        <f t="shared" si="7"/>
        <v>1.0173081746982948E-2</v>
      </c>
      <c r="R59" s="15">
        <f t="shared" si="8"/>
        <v>9.0461182205245905E-3</v>
      </c>
      <c r="S59">
        <f t="shared" si="3"/>
        <v>0</v>
      </c>
      <c r="T59">
        <f t="shared" si="9"/>
        <v>20</v>
      </c>
      <c r="U59" t="b">
        <f t="shared" si="10"/>
        <v>0</v>
      </c>
      <c r="V59" s="2">
        <v>36567</v>
      </c>
      <c r="Y59" s="2"/>
      <c r="AB59" s="2"/>
    </row>
    <row r="60" spans="1:28" x14ac:dyDescent="0.2">
      <c r="A60" s="2">
        <v>36574</v>
      </c>
      <c r="B60" s="5">
        <v>5.93</v>
      </c>
      <c r="C60" s="5">
        <v>8.2829999999999995</v>
      </c>
      <c r="D60" s="5">
        <v>186.98400000000001</v>
      </c>
      <c r="E60" s="5">
        <v>144.34800000000001</v>
      </c>
      <c r="F60" s="5">
        <v>5.7450000000000001</v>
      </c>
      <c r="G60" s="5">
        <v>6.11</v>
      </c>
      <c r="H60" s="5">
        <v>3.5310000000000001</v>
      </c>
      <c r="I60" s="3">
        <v>5.5</v>
      </c>
      <c r="J60" t="str">
        <f t="shared" si="12"/>
        <v>2000-7</v>
      </c>
      <c r="K60">
        <v>1</v>
      </c>
      <c r="L60">
        <f t="shared" si="4"/>
        <v>0</v>
      </c>
      <c r="M60" s="5">
        <f t="shared" si="5"/>
        <v>-2.2454111533414478E-2</v>
      </c>
      <c r="N60" s="5">
        <f t="shared" si="1"/>
        <v>5.9299999999999999E-2</v>
      </c>
      <c r="O60" s="5">
        <f t="shared" si="2"/>
        <v>1.1326551110535377E-3</v>
      </c>
      <c r="P60" s="5">
        <f t="shared" si="6"/>
        <v>-2.3586766644468016E-2</v>
      </c>
      <c r="Q60" s="5">
        <f t="shared" si="7"/>
        <v>-4.3317514623109066E-3</v>
      </c>
      <c r="R60" s="15">
        <f t="shared" si="8"/>
        <v>-5.4644065733644442E-3</v>
      </c>
      <c r="S60">
        <f t="shared" si="3"/>
        <v>0</v>
      </c>
      <c r="T60">
        <f t="shared" si="9"/>
        <v>21</v>
      </c>
      <c r="U60" t="b">
        <f t="shared" si="10"/>
        <v>0</v>
      </c>
      <c r="V60" s="2">
        <v>36574</v>
      </c>
      <c r="Y60" s="2"/>
      <c r="AB60" s="2"/>
    </row>
    <row r="61" spans="1:28" x14ac:dyDescent="0.2">
      <c r="A61" s="2">
        <v>36581</v>
      </c>
      <c r="B61" s="5">
        <v>5.93</v>
      </c>
      <c r="C61" s="5">
        <v>8.2985000000000007</v>
      </c>
      <c r="D61" s="5">
        <v>189.191</v>
      </c>
      <c r="E61" s="5">
        <v>146.52699999999999</v>
      </c>
      <c r="F61" s="5">
        <v>5.766</v>
      </c>
      <c r="G61" s="5">
        <v>6.1012500000000003</v>
      </c>
      <c r="H61" s="5">
        <v>3.5979999999999999</v>
      </c>
      <c r="I61" s="3">
        <v>5.5</v>
      </c>
      <c r="J61" t="str">
        <f t="shared" si="12"/>
        <v>2000-8</v>
      </c>
      <c r="K61">
        <v>0</v>
      </c>
      <c r="L61">
        <f t="shared" si="4"/>
        <v>1</v>
      </c>
      <c r="M61" s="5">
        <f t="shared" si="5"/>
        <v>1.1803148932528984E-2</v>
      </c>
      <c r="N61" s="5">
        <f t="shared" si="1"/>
        <v>5.9299999999999999E-2</v>
      </c>
      <c r="O61" s="5">
        <f t="shared" si="2"/>
        <v>1.1326551110535377E-3</v>
      </c>
      <c r="P61" s="5">
        <f t="shared" si="6"/>
        <v>1.0670493821475446E-2</v>
      </c>
      <c r="Q61" s="5">
        <f t="shared" si="7"/>
        <v>1.5095463740405046E-2</v>
      </c>
      <c r="R61" s="15">
        <f t="shared" si="8"/>
        <v>1.3962808629351509E-2</v>
      </c>
      <c r="S61">
        <f t="shared" si="3"/>
        <v>0</v>
      </c>
      <c r="T61">
        <f t="shared" si="9"/>
        <v>22</v>
      </c>
      <c r="U61" t="b">
        <f t="shared" si="10"/>
        <v>0</v>
      </c>
      <c r="V61" s="2">
        <v>36581</v>
      </c>
      <c r="Y61" s="2"/>
      <c r="AB61" s="2"/>
    </row>
    <row r="62" spans="1:28" x14ac:dyDescent="0.2">
      <c r="A62" s="2">
        <v>36588</v>
      </c>
      <c r="B62" s="5">
        <v>5.9399999999999995</v>
      </c>
      <c r="C62" s="5">
        <v>8.4156999999999993</v>
      </c>
      <c r="D62" s="5">
        <v>192.762</v>
      </c>
      <c r="E62" s="5">
        <v>151.84</v>
      </c>
      <c r="F62" s="5">
        <v>5.819</v>
      </c>
      <c r="G62" s="5">
        <v>6.12</v>
      </c>
      <c r="H62" s="5">
        <v>3.6320000000000001</v>
      </c>
      <c r="I62" s="3">
        <v>5.5</v>
      </c>
      <c r="J62" t="str">
        <f t="shared" si="12"/>
        <v>2000-9</v>
      </c>
      <c r="K62">
        <v>0</v>
      </c>
      <c r="L62">
        <f t="shared" si="4"/>
        <v>2</v>
      </c>
      <c r="M62" s="5">
        <f t="shared" si="5"/>
        <v>1.8875105052565955E-2</v>
      </c>
      <c r="N62" s="5">
        <f t="shared" si="1"/>
        <v>5.9399999999999994E-2</v>
      </c>
      <c r="O62" s="5">
        <f t="shared" si="2"/>
        <v>1.1345522196353208E-3</v>
      </c>
      <c r="P62" s="5">
        <f t="shared" si="6"/>
        <v>1.7740552832930634E-2</v>
      </c>
      <c r="Q62" s="5">
        <f t="shared" si="7"/>
        <v>3.6259528960532972E-2</v>
      </c>
      <c r="R62" s="15">
        <f t="shared" si="8"/>
        <v>3.5124976740897651E-2</v>
      </c>
      <c r="S62">
        <f t="shared" si="3"/>
        <v>0</v>
      </c>
      <c r="T62">
        <f t="shared" si="9"/>
        <v>23</v>
      </c>
      <c r="U62" t="b">
        <f t="shared" si="10"/>
        <v>0</v>
      </c>
      <c r="V62" s="2">
        <v>36588</v>
      </c>
      <c r="Y62" s="2"/>
      <c r="AB62" s="2"/>
    </row>
    <row r="63" spans="1:28" x14ac:dyDescent="0.2">
      <c r="A63" s="2">
        <v>36595</v>
      </c>
      <c r="B63" s="5">
        <v>5.95</v>
      </c>
      <c r="C63" s="5">
        <v>8.4588000000000001</v>
      </c>
      <c r="D63" s="5">
        <v>197.80500000000001</v>
      </c>
      <c r="E63" s="5">
        <v>154.60900000000001</v>
      </c>
      <c r="F63" s="5">
        <v>5.8920000000000003</v>
      </c>
      <c r="G63" s="5">
        <v>6.1437499999999998</v>
      </c>
      <c r="H63" s="5">
        <v>3.7359999999999998</v>
      </c>
      <c r="I63" s="3">
        <v>5.5</v>
      </c>
      <c r="J63" t="str">
        <f t="shared" si="12"/>
        <v>2000-10</v>
      </c>
      <c r="K63">
        <v>0</v>
      </c>
      <c r="L63">
        <f t="shared" si="4"/>
        <v>3</v>
      </c>
      <c r="M63" s="5">
        <f t="shared" si="5"/>
        <v>2.6161795374607166E-2</v>
      </c>
      <c r="N63" s="5">
        <f t="shared" si="1"/>
        <v>5.9500000000000004E-2</v>
      </c>
      <c r="O63" s="5">
        <f t="shared" si="2"/>
        <v>1.1364492850785002E-3</v>
      </c>
      <c r="P63" s="5">
        <f t="shared" si="6"/>
        <v>2.5025346089528666E-2</v>
      </c>
      <c r="Q63" s="5">
        <f t="shared" si="7"/>
        <v>1.8236301369862984E-2</v>
      </c>
      <c r="R63" s="15">
        <f t="shared" si="8"/>
        <v>1.7099852084784484E-2</v>
      </c>
      <c r="S63">
        <f t="shared" si="3"/>
        <v>0</v>
      </c>
      <c r="T63">
        <f t="shared" si="9"/>
        <v>24</v>
      </c>
      <c r="U63" t="b">
        <f t="shared" si="10"/>
        <v>0</v>
      </c>
      <c r="V63" s="2">
        <v>36595</v>
      </c>
      <c r="Y63" s="2"/>
      <c r="AB63" s="2"/>
    </row>
    <row r="64" spans="1:28" x14ac:dyDescent="0.2">
      <c r="A64" s="2">
        <v>36602</v>
      </c>
      <c r="B64" s="5">
        <v>5.98</v>
      </c>
      <c r="C64" s="5">
        <v>8.4017999999999997</v>
      </c>
      <c r="D64" s="5">
        <v>188.07599999999999</v>
      </c>
      <c r="E64" s="5">
        <v>148.26499999999999</v>
      </c>
      <c r="F64" s="5">
        <v>5.8710000000000004</v>
      </c>
      <c r="G64" s="5">
        <v>6.21</v>
      </c>
      <c r="H64" s="5">
        <v>3.7709999999999999</v>
      </c>
      <c r="I64" s="3">
        <v>5.5</v>
      </c>
      <c r="J64" t="str">
        <f t="shared" si="12"/>
        <v>2000-11</v>
      </c>
      <c r="K64">
        <v>1</v>
      </c>
      <c r="L64">
        <f t="shared" si="4"/>
        <v>0</v>
      </c>
      <c r="M64" s="5">
        <f t="shared" si="5"/>
        <v>-4.9184803215287842E-2</v>
      </c>
      <c r="N64" s="5">
        <f t="shared" si="1"/>
        <v>5.9800000000000006E-2</v>
      </c>
      <c r="O64" s="5">
        <f t="shared" si="2"/>
        <v>1.142140222599064E-3</v>
      </c>
      <c r="P64" s="5">
        <f t="shared" si="6"/>
        <v>-5.0326943437886906E-2</v>
      </c>
      <c r="Q64" s="5">
        <f t="shared" si="7"/>
        <v>-4.1032540149668062E-2</v>
      </c>
      <c r="R64" s="15">
        <f t="shared" si="8"/>
        <v>-4.2174680372267126E-2</v>
      </c>
      <c r="S64">
        <f t="shared" si="3"/>
        <v>0</v>
      </c>
      <c r="T64">
        <f t="shared" si="9"/>
        <v>25</v>
      </c>
      <c r="U64" t="b">
        <f t="shared" si="10"/>
        <v>0</v>
      </c>
      <c r="V64" s="2">
        <v>36602</v>
      </c>
      <c r="Y64" s="2"/>
      <c r="AB64" s="2"/>
    </row>
    <row r="65" spans="1:28" x14ac:dyDescent="0.2">
      <c r="A65" s="2">
        <v>36609</v>
      </c>
      <c r="B65" s="5">
        <v>6.06</v>
      </c>
      <c r="C65" s="5">
        <v>8.2937999999999992</v>
      </c>
      <c r="D65" s="5">
        <v>190.494</v>
      </c>
      <c r="E65" s="5">
        <v>149.125</v>
      </c>
      <c r="F65" s="5">
        <v>5.9020000000000001</v>
      </c>
      <c r="G65" s="5">
        <v>6.2549999999999999</v>
      </c>
      <c r="H65" s="5">
        <v>3.7720000000000002</v>
      </c>
      <c r="I65" s="3">
        <v>5.5</v>
      </c>
      <c r="J65" t="str">
        <f t="shared" si="12"/>
        <v>2000-12</v>
      </c>
      <c r="K65">
        <v>0</v>
      </c>
      <c r="L65">
        <f t="shared" si="4"/>
        <v>1</v>
      </c>
      <c r="M65" s="5">
        <f t="shared" si="5"/>
        <v>1.2856504817201575E-2</v>
      </c>
      <c r="N65" s="5">
        <f t="shared" si="1"/>
        <v>6.0599999999999994E-2</v>
      </c>
      <c r="O65" s="5">
        <f t="shared" si="2"/>
        <v>1.1573141584098057E-3</v>
      </c>
      <c r="P65" s="5">
        <f t="shared" si="6"/>
        <v>1.1699190658791769E-2</v>
      </c>
      <c r="Q65" s="5">
        <f t="shared" si="7"/>
        <v>5.8004249148484455E-3</v>
      </c>
      <c r="R65" s="15">
        <f t="shared" si="8"/>
        <v>4.6431107564386398E-3</v>
      </c>
      <c r="S65">
        <f t="shared" si="3"/>
        <v>0</v>
      </c>
      <c r="T65">
        <f t="shared" si="9"/>
        <v>26</v>
      </c>
      <c r="U65" t="b">
        <f t="shared" si="10"/>
        <v>0</v>
      </c>
      <c r="V65" s="2">
        <v>36609</v>
      </c>
      <c r="Y65" s="2"/>
      <c r="AB65" s="2"/>
    </row>
    <row r="66" spans="1:28" x14ac:dyDescent="0.2">
      <c r="A66" s="2">
        <v>36616</v>
      </c>
      <c r="B66" s="5">
        <v>6.16</v>
      </c>
      <c r="C66" s="5">
        <v>8.4679000000000002</v>
      </c>
      <c r="D66" s="5">
        <v>188.321</v>
      </c>
      <c r="E66" s="5">
        <v>148.14099999999999</v>
      </c>
      <c r="F66" s="5">
        <v>5.8710000000000004</v>
      </c>
      <c r="G66" s="5">
        <v>6.29</v>
      </c>
      <c r="H66" s="5">
        <v>3.831</v>
      </c>
      <c r="I66" s="3">
        <v>5.5</v>
      </c>
      <c r="J66" t="str">
        <f t="shared" si="12"/>
        <v>2000-13</v>
      </c>
      <c r="K66">
        <v>0</v>
      </c>
      <c r="L66">
        <f t="shared" si="4"/>
        <v>2</v>
      </c>
      <c r="M66" s="5">
        <f t="shared" si="5"/>
        <v>-1.1407183428349454E-2</v>
      </c>
      <c r="N66" s="5">
        <f t="shared" si="1"/>
        <v>6.1600000000000002E-2</v>
      </c>
      <c r="O66" s="5">
        <f t="shared" si="2"/>
        <v>1.176277698052397E-3</v>
      </c>
      <c r="P66" s="5">
        <f t="shared" si="6"/>
        <v>-1.2583461126401851E-2</v>
      </c>
      <c r="Q66" s="5">
        <f t="shared" si="7"/>
        <v>-6.5984911986588513E-3</v>
      </c>
      <c r="R66" s="15">
        <f t="shared" si="8"/>
        <v>-7.7747688967112483E-3</v>
      </c>
      <c r="S66">
        <f t="shared" si="3"/>
        <v>0</v>
      </c>
      <c r="T66">
        <f t="shared" si="9"/>
        <v>27</v>
      </c>
      <c r="U66" t="b">
        <f t="shared" si="10"/>
        <v>0</v>
      </c>
      <c r="V66" s="2">
        <v>36616</v>
      </c>
      <c r="Y66" s="2"/>
      <c r="AB66" s="2"/>
    </row>
    <row r="67" spans="1:28" x14ac:dyDescent="0.2">
      <c r="A67" s="2">
        <v>36623</v>
      </c>
      <c r="B67" s="5">
        <v>6.13</v>
      </c>
      <c r="C67" s="5">
        <v>8.5007999999999999</v>
      </c>
      <c r="D67" s="5">
        <v>184.227</v>
      </c>
      <c r="E67" s="5">
        <v>146.011</v>
      </c>
      <c r="F67" s="5">
        <v>5.8920000000000003</v>
      </c>
      <c r="G67" s="5">
        <v>6.28</v>
      </c>
      <c r="H67" s="5">
        <v>3.8609999999999998</v>
      </c>
      <c r="I67" s="3">
        <v>5.5</v>
      </c>
      <c r="J67" t="str">
        <f t="shared" si="12"/>
        <v>2000-14</v>
      </c>
      <c r="K67">
        <v>0</v>
      </c>
      <c r="L67">
        <f t="shared" si="4"/>
        <v>3</v>
      </c>
      <c r="M67" s="5">
        <f t="shared" si="5"/>
        <v>-2.1739476744494723E-2</v>
      </c>
      <c r="N67" s="5">
        <f t="shared" ref="N67:N130" si="13">B67/100</f>
        <v>6.13E-2</v>
      </c>
      <c r="O67" s="5">
        <f t="shared" ref="O67:O130" si="14">(1+N67/4)^(1/13)-1</f>
        <v>1.1705890887332426E-3</v>
      </c>
      <c r="P67" s="5">
        <f t="shared" si="6"/>
        <v>-2.2910065833227966E-2</v>
      </c>
      <c r="Q67" s="5">
        <f t="shared" si="7"/>
        <v>-1.4378193747848322E-2</v>
      </c>
      <c r="R67" s="15">
        <f t="shared" si="8"/>
        <v>-1.5548782836581565E-2</v>
      </c>
      <c r="S67">
        <f t="shared" ref="S67:S130" si="15">IF(I67&lt;I66,1,0)</f>
        <v>0</v>
      </c>
      <c r="T67">
        <f t="shared" si="9"/>
        <v>28</v>
      </c>
      <c r="U67" t="b">
        <f t="shared" si="10"/>
        <v>0</v>
      </c>
      <c r="V67" s="2">
        <v>36623</v>
      </c>
      <c r="Y67" s="2"/>
      <c r="AB67" s="2"/>
    </row>
    <row r="68" spans="1:28" x14ac:dyDescent="0.2">
      <c r="A68" s="2">
        <v>36630</v>
      </c>
      <c r="B68" s="5">
        <v>6.26</v>
      </c>
      <c r="C68" s="5">
        <v>8.4885999999999999</v>
      </c>
      <c r="D68" s="5">
        <v>174.70500000000001</v>
      </c>
      <c r="E68" s="5">
        <v>139.476</v>
      </c>
      <c r="F68" s="5">
        <v>5.7770000000000001</v>
      </c>
      <c r="G68" s="5">
        <v>6.28125</v>
      </c>
      <c r="H68" s="5">
        <v>3.92</v>
      </c>
      <c r="I68" s="3">
        <v>5.75</v>
      </c>
      <c r="J68" t="str">
        <f t="shared" si="12"/>
        <v>2000-15</v>
      </c>
      <c r="K68">
        <v>1</v>
      </c>
      <c r="L68">
        <f t="shared" ref="L68:L131" si="16">IF(K68=1,0,L67+1)</f>
        <v>0</v>
      </c>
      <c r="M68" s="5">
        <f t="shared" ref="M68:M131" si="17">D68/D67-1</f>
        <v>-5.1686234916705986E-2</v>
      </c>
      <c r="N68" s="5">
        <f t="shared" si="13"/>
        <v>6.2600000000000003E-2</v>
      </c>
      <c r="O68" s="5">
        <f t="shared" si="14"/>
        <v>1.1952369283547704E-3</v>
      </c>
      <c r="P68" s="5">
        <f t="shared" ref="P68:P131" si="18">M68-O68</f>
        <v>-5.2881471845060757E-2</v>
      </c>
      <c r="Q68" s="5">
        <f t="shared" ref="Q68:Q131" si="19">E68/E67-1</f>
        <v>-4.4756901877255784E-2</v>
      </c>
      <c r="R68" s="15">
        <f t="shared" ref="R68:R131" si="20">Q68-O68</f>
        <v>-4.5952138805610554E-2</v>
      </c>
      <c r="S68">
        <f t="shared" si="15"/>
        <v>0</v>
      </c>
      <c r="T68">
        <f t="shared" si="9"/>
        <v>29</v>
      </c>
      <c r="U68" t="b">
        <f t="shared" si="10"/>
        <v>0</v>
      </c>
      <c r="V68" s="2">
        <v>36630</v>
      </c>
      <c r="Y68" s="2"/>
      <c r="AB68" s="2"/>
    </row>
    <row r="69" spans="1:28" x14ac:dyDescent="0.2">
      <c r="A69" s="2">
        <v>36637</v>
      </c>
      <c r="B69" s="5">
        <v>6.29</v>
      </c>
      <c r="C69" s="5">
        <v>8.6698000000000004</v>
      </c>
      <c r="D69" s="5">
        <v>178.32900000000001</v>
      </c>
      <c r="E69" s="5">
        <v>142.547</v>
      </c>
      <c r="F69" s="5">
        <v>5.7969999999999997</v>
      </c>
      <c r="G69" s="5">
        <v>6.31813</v>
      </c>
      <c r="H69" s="5">
        <v>3.9630000000000001</v>
      </c>
      <c r="I69" s="3">
        <v>5.75</v>
      </c>
      <c r="J69" t="str">
        <f t="shared" si="12"/>
        <v>2000-16</v>
      </c>
      <c r="K69">
        <v>0</v>
      </c>
      <c r="L69">
        <f t="shared" si="16"/>
        <v>1</v>
      </c>
      <c r="M69" s="5">
        <f t="shared" si="17"/>
        <v>2.0743539108783349E-2</v>
      </c>
      <c r="N69" s="5">
        <f t="shared" si="13"/>
        <v>6.2899999999999998E-2</v>
      </c>
      <c r="O69" s="5">
        <f t="shared" si="14"/>
        <v>1.2009238574290926E-3</v>
      </c>
      <c r="P69" s="5">
        <f t="shared" si="18"/>
        <v>1.9542615251354256E-2</v>
      </c>
      <c r="Q69" s="5">
        <f t="shared" si="19"/>
        <v>2.2018124982075671E-2</v>
      </c>
      <c r="R69" s="15">
        <f t="shared" si="20"/>
        <v>2.0817201124646578E-2</v>
      </c>
      <c r="S69">
        <f t="shared" si="15"/>
        <v>0</v>
      </c>
      <c r="T69">
        <f t="shared" si="9"/>
        <v>30</v>
      </c>
      <c r="U69" t="b">
        <f t="shared" si="10"/>
        <v>0</v>
      </c>
      <c r="V69" s="2">
        <v>36637</v>
      </c>
      <c r="Y69" s="2"/>
      <c r="AB69" s="2"/>
    </row>
    <row r="70" spans="1:28" x14ac:dyDescent="0.2">
      <c r="A70" s="2">
        <v>36644</v>
      </c>
      <c r="B70" s="5">
        <v>6.47</v>
      </c>
      <c r="C70" s="5">
        <v>8.9451999999999998</v>
      </c>
      <c r="D70" s="5">
        <v>182.05099999999999</v>
      </c>
      <c r="E70" s="5">
        <v>146.30699999999999</v>
      </c>
      <c r="F70" s="5">
        <v>5.8289999999999997</v>
      </c>
      <c r="G70" s="5">
        <v>6.5024999999999995</v>
      </c>
      <c r="H70" s="5">
        <v>4.0940000000000003</v>
      </c>
      <c r="I70" s="3">
        <v>5.75</v>
      </c>
      <c r="J70" t="str">
        <f t="shared" si="12"/>
        <v>2000-17</v>
      </c>
      <c r="K70">
        <v>0</v>
      </c>
      <c r="L70">
        <f t="shared" si="16"/>
        <v>2</v>
      </c>
      <c r="M70" s="5">
        <f t="shared" si="17"/>
        <v>2.0871535196182123E-2</v>
      </c>
      <c r="N70" s="5">
        <f t="shared" si="13"/>
        <v>6.4699999999999994E-2</v>
      </c>
      <c r="O70" s="5">
        <f t="shared" si="14"/>
        <v>1.2350372941578591E-3</v>
      </c>
      <c r="P70" s="5">
        <f t="shared" si="18"/>
        <v>1.9636497902024264E-2</v>
      </c>
      <c r="Q70" s="5">
        <f t="shared" si="19"/>
        <v>2.6377265042407005E-2</v>
      </c>
      <c r="R70" s="15">
        <f t="shared" si="20"/>
        <v>2.5142227748249146E-2</v>
      </c>
      <c r="S70">
        <f t="shared" si="15"/>
        <v>0</v>
      </c>
      <c r="T70">
        <f t="shared" ref="T70:T133" si="21">IF(S70=1,0,T69+1)</f>
        <v>31</v>
      </c>
      <c r="U70" t="b">
        <f t="shared" ref="U70:U133" si="22">IF(S70=1,IF(R70&gt;0,1,0))</f>
        <v>0</v>
      </c>
      <c r="V70" s="2">
        <v>36644</v>
      </c>
      <c r="Y70" s="2"/>
      <c r="AB70" s="2"/>
    </row>
    <row r="71" spans="1:28" x14ac:dyDescent="0.2">
      <c r="A71" s="2">
        <v>36651</v>
      </c>
      <c r="B71" s="5">
        <v>6.5600000000000005</v>
      </c>
      <c r="C71" s="5">
        <v>9.0832999999999995</v>
      </c>
      <c r="D71" s="5">
        <v>189.96199999999999</v>
      </c>
      <c r="E71" s="5">
        <v>150.345</v>
      </c>
      <c r="F71" s="5">
        <v>5.9649999999999999</v>
      </c>
      <c r="G71" s="5">
        <v>6.67</v>
      </c>
      <c r="H71" s="5">
        <v>4.3230000000000004</v>
      </c>
      <c r="I71" s="3">
        <v>5.75</v>
      </c>
      <c r="J71" t="str">
        <f t="shared" si="12"/>
        <v>2000-18</v>
      </c>
      <c r="K71">
        <v>1</v>
      </c>
      <c r="L71">
        <f t="shared" si="16"/>
        <v>0</v>
      </c>
      <c r="M71" s="5">
        <f t="shared" si="17"/>
        <v>4.3454856056819313E-2</v>
      </c>
      <c r="N71" s="5">
        <f t="shared" si="13"/>
        <v>6.5600000000000006E-2</v>
      </c>
      <c r="O71" s="5">
        <f t="shared" si="14"/>
        <v>1.2520887836080519E-3</v>
      </c>
      <c r="P71" s="5">
        <f t="shared" si="18"/>
        <v>4.2202767273211261E-2</v>
      </c>
      <c r="Q71" s="5">
        <f t="shared" si="19"/>
        <v>2.7599499682175122E-2</v>
      </c>
      <c r="R71" s="15">
        <f t="shared" si="20"/>
        <v>2.634741089856707E-2</v>
      </c>
      <c r="S71">
        <f t="shared" si="15"/>
        <v>0</v>
      </c>
      <c r="T71">
        <f t="shared" si="21"/>
        <v>32</v>
      </c>
      <c r="U71" t="b">
        <f t="shared" si="22"/>
        <v>0</v>
      </c>
      <c r="V71" s="2">
        <v>36651</v>
      </c>
      <c r="Y71" s="2"/>
      <c r="AB71" s="2"/>
    </row>
    <row r="72" spans="1:28" x14ac:dyDescent="0.2">
      <c r="A72" s="2">
        <v>36658</v>
      </c>
      <c r="B72" s="5">
        <v>6.48</v>
      </c>
      <c r="C72" s="5">
        <v>8.9213000000000005</v>
      </c>
      <c r="D72" s="5">
        <v>193.369</v>
      </c>
      <c r="E72" s="5">
        <v>153.97399999999999</v>
      </c>
      <c r="F72" s="5">
        <v>6.1319999999999997</v>
      </c>
      <c r="G72" s="5">
        <v>6.7337499999999997</v>
      </c>
      <c r="H72" s="5">
        <v>4.3280000000000003</v>
      </c>
      <c r="I72" s="3">
        <v>5.75</v>
      </c>
      <c r="J72" t="str">
        <f t="shared" si="12"/>
        <v>2000-19</v>
      </c>
      <c r="K72">
        <v>0</v>
      </c>
      <c r="L72">
        <f t="shared" si="16"/>
        <v>1</v>
      </c>
      <c r="M72" s="5">
        <f t="shared" si="17"/>
        <v>1.793516598056466E-2</v>
      </c>
      <c r="N72" s="5">
        <f t="shared" si="13"/>
        <v>6.480000000000001E-2</v>
      </c>
      <c r="O72" s="5">
        <f t="shared" si="14"/>
        <v>1.2369320761904667E-3</v>
      </c>
      <c r="P72" s="5">
        <f t="shared" si="18"/>
        <v>1.6698233904374193E-2</v>
      </c>
      <c r="Q72" s="5">
        <f t="shared" si="19"/>
        <v>2.4137816355715103E-2</v>
      </c>
      <c r="R72" s="15">
        <f t="shared" si="20"/>
        <v>2.2900884279524636E-2</v>
      </c>
      <c r="S72">
        <f t="shared" si="15"/>
        <v>0</v>
      </c>
      <c r="T72">
        <f t="shared" si="21"/>
        <v>33</v>
      </c>
      <c r="U72" t="b">
        <f t="shared" si="22"/>
        <v>0</v>
      </c>
      <c r="V72" s="2">
        <v>36658</v>
      </c>
      <c r="Y72" s="2"/>
      <c r="AB72" s="2"/>
    </row>
    <row r="73" spans="1:28" x14ac:dyDescent="0.2">
      <c r="A73" s="2">
        <v>36665</v>
      </c>
      <c r="B73" s="5">
        <v>6.47</v>
      </c>
      <c r="C73" s="5">
        <v>9.1104000000000003</v>
      </c>
      <c r="D73" s="5">
        <v>195.90299999999999</v>
      </c>
      <c r="E73" s="5">
        <v>156.01599999999999</v>
      </c>
      <c r="F73" s="5">
        <v>5.8710000000000004</v>
      </c>
      <c r="G73" s="5">
        <v>6.82</v>
      </c>
      <c r="H73" s="5">
        <v>4.4610000000000003</v>
      </c>
      <c r="I73" s="3">
        <v>5.75</v>
      </c>
      <c r="J73" t="str">
        <f t="shared" si="12"/>
        <v>2000-20</v>
      </c>
      <c r="K73">
        <v>0</v>
      </c>
      <c r="L73">
        <f t="shared" si="16"/>
        <v>2</v>
      </c>
      <c r="M73" s="5">
        <f t="shared" si="17"/>
        <v>1.310447900128775E-2</v>
      </c>
      <c r="N73" s="5">
        <f t="shared" si="13"/>
        <v>6.4699999999999994E-2</v>
      </c>
      <c r="O73" s="5">
        <f t="shared" si="14"/>
        <v>1.2350372941578591E-3</v>
      </c>
      <c r="P73" s="5">
        <f t="shared" si="18"/>
        <v>1.1869441707129891E-2</v>
      </c>
      <c r="Q73" s="5">
        <f t="shared" si="19"/>
        <v>1.3261979295205784E-2</v>
      </c>
      <c r="R73" s="15">
        <f t="shared" si="20"/>
        <v>1.2026942001047924E-2</v>
      </c>
      <c r="S73">
        <f t="shared" si="15"/>
        <v>0</v>
      </c>
      <c r="T73">
        <f t="shared" si="21"/>
        <v>34</v>
      </c>
      <c r="U73" t="b">
        <f t="shared" si="22"/>
        <v>0</v>
      </c>
      <c r="V73" s="2">
        <v>36665</v>
      </c>
      <c r="Y73" s="2"/>
      <c r="AB73" s="2"/>
    </row>
    <row r="74" spans="1:28" x14ac:dyDescent="0.2">
      <c r="A74" s="2">
        <v>36672</v>
      </c>
      <c r="B74" s="5">
        <v>6.49</v>
      </c>
      <c r="C74" s="5">
        <v>8.8648000000000007</v>
      </c>
      <c r="D74" s="5">
        <v>190.40600000000001</v>
      </c>
      <c r="E74" s="5">
        <v>152.60499999999999</v>
      </c>
      <c r="F74" s="5">
        <v>5.8280000000000003</v>
      </c>
      <c r="G74" s="5">
        <v>6.8262499999999999</v>
      </c>
      <c r="H74" s="5">
        <v>4.4009999999999998</v>
      </c>
      <c r="I74" s="3">
        <v>5.75</v>
      </c>
      <c r="J74" t="str">
        <f t="shared" si="12"/>
        <v>2000-21</v>
      </c>
      <c r="K74">
        <v>0</v>
      </c>
      <c r="L74">
        <f t="shared" si="16"/>
        <v>3</v>
      </c>
      <c r="M74" s="5">
        <f t="shared" si="17"/>
        <v>-2.8059805107629732E-2</v>
      </c>
      <c r="N74" s="5">
        <f t="shared" si="13"/>
        <v>6.4899999999999999E-2</v>
      </c>
      <c r="O74" s="5">
        <f t="shared" si="14"/>
        <v>1.2388268151950488E-3</v>
      </c>
      <c r="P74" s="5">
        <f t="shared" si="18"/>
        <v>-2.929863192282478E-2</v>
      </c>
      <c r="Q74" s="5">
        <f t="shared" si="19"/>
        <v>-2.1863142241821398E-2</v>
      </c>
      <c r="R74" s="15">
        <f t="shared" si="20"/>
        <v>-2.3101969057016447E-2</v>
      </c>
      <c r="S74">
        <f t="shared" si="15"/>
        <v>0</v>
      </c>
      <c r="T74">
        <f t="shared" si="21"/>
        <v>35</v>
      </c>
      <c r="U74" t="b">
        <f t="shared" si="22"/>
        <v>0</v>
      </c>
      <c r="V74" s="2">
        <v>36672</v>
      </c>
      <c r="Y74" s="2"/>
      <c r="AB74" s="2"/>
    </row>
    <row r="75" spans="1:28" x14ac:dyDescent="0.2">
      <c r="A75" s="2">
        <v>36679</v>
      </c>
      <c r="B75" s="5">
        <v>6.5</v>
      </c>
      <c r="C75" s="5">
        <v>8.7707999999999995</v>
      </c>
      <c r="D75" s="5">
        <v>194.255</v>
      </c>
      <c r="E75" s="5">
        <v>155.78399999999999</v>
      </c>
      <c r="F75" s="5">
        <v>5.8650000000000002</v>
      </c>
      <c r="G75" s="5">
        <v>6.8512500000000003</v>
      </c>
      <c r="H75" s="5">
        <v>4.4649999999999999</v>
      </c>
      <c r="I75" s="3">
        <v>5.75</v>
      </c>
      <c r="J75" t="str">
        <f t="shared" si="12"/>
        <v>2000-22</v>
      </c>
      <c r="K75">
        <v>0</v>
      </c>
      <c r="L75">
        <f t="shared" si="16"/>
        <v>4</v>
      </c>
      <c r="M75" s="5">
        <f t="shared" si="17"/>
        <v>2.0214699116624324E-2</v>
      </c>
      <c r="N75" s="5">
        <f t="shared" si="13"/>
        <v>6.5000000000000002E-2</v>
      </c>
      <c r="O75" s="5">
        <f t="shared" si="14"/>
        <v>1.2407215111733816E-3</v>
      </c>
      <c r="P75" s="5">
        <f t="shared" si="18"/>
        <v>1.8973977605450942E-2</v>
      </c>
      <c r="Q75" s="5">
        <f t="shared" si="19"/>
        <v>2.0831558598997324E-2</v>
      </c>
      <c r="R75" s="15">
        <f t="shared" si="20"/>
        <v>1.9590837087823942E-2</v>
      </c>
      <c r="S75">
        <f t="shared" si="15"/>
        <v>0</v>
      </c>
      <c r="T75">
        <f t="shared" si="21"/>
        <v>36</v>
      </c>
      <c r="U75" t="b">
        <f t="shared" si="22"/>
        <v>0</v>
      </c>
      <c r="V75" s="2">
        <v>36679</v>
      </c>
      <c r="Y75" s="2"/>
      <c r="AB75" s="2"/>
    </row>
    <row r="76" spans="1:28" x14ac:dyDescent="0.2">
      <c r="A76" s="2">
        <v>36686</v>
      </c>
      <c r="B76" s="5">
        <v>6.59</v>
      </c>
      <c r="C76" s="5">
        <v>8.7088999999999999</v>
      </c>
      <c r="D76" s="5">
        <v>192.589</v>
      </c>
      <c r="E76" s="5">
        <v>155.18</v>
      </c>
      <c r="F76" s="5">
        <v>5.907</v>
      </c>
      <c r="G76" s="5">
        <v>6.8100000000000005</v>
      </c>
      <c r="H76" s="5">
        <v>4.5519999999999996</v>
      </c>
      <c r="I76" s="3">
        <v>5.75</v>
      </c>
      <c r="J76" t="str">
        <f t="shared" si="12"/>
        <v>2000-23</v>
      </c>
      <c r="K76">
        <v>0</v>
      </c>
      <c r="L76">
        <f t="shared" si="16"/>
        <v>5</v>
      </c>
      <c r="M76" s="5">
        <f t="shared" si="17"/>
        <v>-8.576355820956949E-3</v>
      </c>
      <c r="N76" s="5">
        <f t="shared" si="13"/>
        <v>6.59E-2</v>
      </c>
      <c r="O76" s="5">
        <f t="shared" si="14"/>
        <v>1.2577718391371118E-3</v>
      </c>
      <c r="P76" s="5">
        <f t="shared" si="18"/>
        <v>-9.8341276600940608E-3</v>
      </c>
      <c r="Q76" s="5">
        <f t="shared" si="19"/>
        <v>-3.8771632516817478E-3</v>
      </c>
      <c r="R76" s="15">
        <f t="shared" si="20"/>
        <v>-5.1349350908188596E-3</v>
      </c>
      <c r="S76">
        <f t="shared" si="15"/>
        <v>0</v>
      </c>
      <c r="T76">
        <f t="shared" si="21"/>
        <v>37</v>
      </c>
      <c r="U76" t="b">
        <f t="shared" si="22"/>
        <v>0</v>
      </c>
      <c r="V76" s="2">
        <v>36686</v>
      </c>
      <c r="Y76" s="2"/>
      <c r="AB76" s="2"/>
    </row>
    <row r="77" spans="1:28" x14ac:dyDescent="0.2">
      <c r="A77" s="2">
        <v>36693</v>
      </c>
      <c r="B77" s="5">
        <v>6.77</v>
      </c>
      <c r="C77" s="5">
        <v>8.5875000000000004</v>
      </c>
      <c r="D77" s="5">
        <v>194.89400000000001</v>
      </c>
      <c r="E77" s="5">
        <v>158.21</v>
      </c>
      <c r="F77" s="5">
        <v>5.8289999999999997</v>
      </c>
      <c r="G77" s="5">
        <v>6.7750000000000004</v>
      </c>
      <c r="H77" s="5">
        <v>4.476</v>
      </c>
      <c r="I77" s="3">
        <v>6.25</v>
      </c>
      <c r="J77" t="str">
        <f t="shared" si="12"/>
        <v>2000-24</v>
      </c>
      <c r="K77">
        <v>1</v>
      </c>
      <c r="L77">
        <f t="shared" si="16"/>
        <v>0</v>
      </c>
      <c r="M77" s="5">
        <f t="shared" si="17"/>
        <v>1.1968492489186744E-2</v>
      </c>
      <c r="N77" s="5">
        <f t="shared" si="13"/>
        <v>6.7699999999999996E-2</v>
      </c>
      <c r="O77" s="5">
        <f t="shared" si="14"/>
        <v>1.2918620461368491E-3</v>
      </c>
      <c r="P77" s="5">
        <f t="shared" si="18"/>
        <v>1.0676630443049895E-2</v>
      </c>
      <c r="Q77" s="5">
        <f t="shared" si="19"/>
        <v>1.9525712076298607E-2</v>
      </c>
      <c r="R77" s="15">
        <f t="shared" si="20"/>
        <v>1.8233850030161758E-2</v>
      </c>
      <c r="S77">
        <f t="shared" si="15"/>
        <v>0</v>
      </c>
      <c r="T77">
        <f t="shared" si="21"/>
        <v>38</v>
      </c>
      <c r="U77" t="b">
        <f t="shared" si="22"/>
        <v>0</v>
      </c>
      <c r="V77" s="2">
        <v>36693</v>
      </c>
      <c r="Y77" s="2"/>
      <c r="AB77" s="2"/>
    </row>
    <row r="78" spans="1:28" x14ac:dyDescent="0.2">
      <c r="A78" s="2">
        <v>36700</v>
      </c>
      <c r="B78" s="5">
        <v>6.95</v>
      </c>
      <c r="C78" s="5">
        <v>8.7388999999999992</v>
      </c>
      <c r="D78" s="5">
        <v>193.37700000000001</v>
      </c>
      <c r="E78" s="5">
        <v>158.40799999999999</v>
      </c>
      <c r="F78" s="5">
        <v>5.8440000000000003</v>
      </c>
      <c r="G78" s="5">
        <v>6.77</v>
      </c>
      <c r="H78" s="5">
        <v>4.5289999999999999</v>
      </c>
      <c r="I78" s="3">
        <v>6.25</v>
      </c>
      <c r="J78" t="str">
        <f t="shared" si="12"/>
        <v>2000-25</v>
      </c>
      <c r="K78">
        <v>0</v>
      </c>
      <c r="L78">
        <f t="shared" si="16"/>
        <v>1</v>
      </c>
      <c r="M78" s="5">
        <f t="shared" si="17"/>
        <v>-7.7837183289377609E-3</v>
      </c>
      <c r="N78" s="5">
        <f t="shared" si="13"/>
        <v>6.9500000000000006E-2</v>
      </c>
      <c r="O78" s="5">
        <f t="shared" si="14"/>
        <v>1.3259383311103878E-3</v>
      </c>
      <c r="P78" s="5">
        <f t="shared" si="18"/>
        <v>-9.1096566600481488E-3</v>
      </c>
      <c r="Q78" s="5">
        <f t="shared" si="19"/>
        <v>1.2515011693317035E-3</v>
      </c>
      <c r="R78" s="15">
        <f t="shared" si="20"/>
        <v>-7.4437161778684313E-5</v>
      </c>
      <c r="S78">
        <f t="shared" si="15"/>
        <v>0</v>
      </c>
      <c r="T78">
        <f t="shared" si="21"/>
        <v>39</v>
      </c>
      <c r="U78" t="b">
        <f t="shared" si="22"/>
        <v>0</v>
      </c>
      <c r="V78" s="2">
        <v>36700</v>
      </c>
      <c r="Y78" s="2"/>
      <c r="AB78" s="2"/>
    </row>
    <row r="79" spans="1:28" x14ac:dyDescent="0.2">
      <c r="A79" s="2">
        <v>36707</v>
      </c>
      <c r="B79" s="5">
        <v>6.91</v>
      </c>
      <c r="C79" s="5">
        <v>8.5959000000000003</v>
      </c>
      <c r="D79" s="5">
        <v>196.27799999999999</v>
      </c>
      <c r="E79" s="5">
        <v>160.88300000000001</v>
      </c>
      <c r="F79" s="5">
        <v>5.8550000000000004</v>
      </c>
      <c r="G79" s="5">
        <v>6.76938</v>
      </c>
      <c r="H79" s="5">
        <v>4.5469999999999997</v>
      </c>
      <c r="I79" s="3">
        <v>6.25</v>
      </c>
      <c r="J79" t="str">
        <f t="shared" si="12"/>
        <v>2000-26</v>
      </c>
      <c r="K79">
        <v>0</v>
      </c>
      <c r="L79">
        <f t="shared" si="16"/>
        <v>2</v>
      </c>
      <c r="M79" s="5">
        <f t="shared" si="17"/>
        <v>1.5001784079802682E-2</v>
      </c>
      <c r="N79" s="5">
        <f t="shared" si="13"/>
        <v>6.9099999999999995E-2</v>
      </c>
      <c r="O79" s="5">
        <f t="shared" si="14"/>
        <v>1.3183670258700708E-3</v>
      </c>
      <c r="P79" s="5">
        <f t="shared" si="18"/>
        <v>1.3683417053932612E-2</v>
      </c>
      <c r="Q79" s="5">
        <f t="shared" si="19"/>
        <v>1.5624210898439683E-2</v>
      </c>
      <c r="R79" s="15">
        <f t="shared" si="20"/>
        <v>1.4305843872569612E-2</v>
      </c>
      <c r="S79">
        <f t="shared" si="15"/>
        <v>0</v>
      </c>
      <c r="T79">
        <f t="shared" si="21"/>
        <v>40</v>
      </c>
      <c r="U79" t="b">
        <f t="shared" si="22"/>
        <v>0</v>
      </c>
      <c r="V79" s="2">
        <v>36707</v>
      </c>
      <c r="Y79" s="2"/>
      <c r="AB79" s="2"/>
    </row>
    <row r="80" spans="1:28" x14ac:dyDescent="0.2">
      <c r="A80" s="2">
        <v>36714</v>
      </c>
      <c r="B80" s="5">
        <v>6.83</v>
      </c>
      <c r="C80" s="5">
        <v>8.5962999999999994</v>
      </c>
      <c r="D80" s="5">
        <v>198.21199999999999</v>
      </c>
      <c r="E80" s="5">
        <v>163.09700000000001</v>
      </c>
      <c r="F80" s="5">
        <v>6.032</v>
      </c>
      <c r="G80" s="5">
        <v>6.7437500000000004</v>
      </c>
      <c r="H80" s="5">
        <v>4.5380000000000003</v>
      </c>
      <c r="I80" s="3">
        <v>6.25</v>
      </c>
      <c r="J80" t="str">
        <f t="shared" si="12"/>
        <v>2000-27</v>
      </c>
      <c r="K80">
        <v>0</v>
      </c>
      <c r="L80">
        <f t="shared" si="16"/>
        <v>3</v>
      </c>
      <c r="M80" s="5">
        <f t="shared" si="17"/>
        <v>9.8533712387531835E-3</v>
      </c>
      <c r="N80" s="5">
        <f t="shared" si="13"/>
        <v>6.83E-2</v>
      </c>
      <c r="O80" s="5">
        <f t="shared" si="14"/>
        <v>1.3032223541016297E-3</v>
      </c>
      <c r="P80" s="5">
        <f t="shared" si="18"/>
        <v>8.5501488846515539E-3</v>
      </c>
      <c r="Q80" s="5">
        <f t="shared" si="19"/>
        <v>1.3761553427024564E-2</v>
      </c>
      <c r="R80" s="15">
        <f t="shared" si="20"/>
        <v>1.2458331072922935E-2</v>
      </c>
      <c r="S80">
        <f t="shared" si="15"/>
        <v>0</v>
      </c>
      <c r="T80">
        <f t="shared" si="21"/>
        <v>41</v>
      </c>
      <c r="U80" t="b">
        <f t="shared" si="22"/>
        <v>0</v>
      </c>
      <c r="V80" s="2">
        <v>36714</v>
      </c>
      <c r="Y80" s="2"/>
      <c r="AB80" s="2"/>
    </row>
    <row r="81" spans="1:28" x14ac:dyDescent="0.2">
      <c r="A81" s="2">
        <v>36721</v>
      </c>
      <c r="B81" s="5">
        <v>6.93</v>
      </c>
      <c r="C81" s="5">
        <v>8.6858000000000004</v>
      </c>
      <c r="D81" s="5">
        <v>201.84700000000001</v>
      </c>
      <c r="E81" s="5">
        <v>166.15600000000001</v>
      </c>
      <c r="F81" s="5">
        <v>6.1740000000000004</v>
      </c>
      <c r="G81" s="5">
        <v>6.73</v>
      </c>
      <c r="H81" s="5">
        <v>4.5579999999999998</v>
      </c>
      <c r="I81" s="3">
        <v>6.25</v>
      </c>
      <c r="J81" t="str">
        <f t="shared" si="12"/>
        <v>2000-28</v>
      </c>
      <c r="K81">
        <v>0</v>
      </c>
      <c r="L81">
        <f t="shared" si="16"/>
        <v>4</v>
      </c>
      <c r="M81" s="5">
        <f t="shared" si="17"/>
        <v>1.8338950214921601E-2</v>
      </c>
      <c r="N81" s="5">
        <f t="shared" si="13"/>
        <v>6.93E-2</v>
      </c>
      <c r="O81" s="5">
        <f t="shared" si="14"/>
        <v>1.3221527643636488E-3</v>
      </c>
      <c r="P81" s="5">
        <f t="shared" si="18"/>
        <v>1.7016797450557952E-2</v>
      </c>
      <c r="Q81" s="5">
        <f t="shared" si="19"/>
        <v>1.8755709792332098E-2</v>
      </c>
      <c r="R81" s="15">
        <f t="shared" si="20"/>
        <v>1.7433557027968449E-2</v>
      </c>
      <c r="S81">
        <f t="shared" si="15"/>
        <v>0</v>
      </c>
      <c r="T81">
        <f t="shared" si="21"/>
        <v>42</v>
      </c>
      <c r="U81" t="b">
        <f t="shared" si="22"/>
        <v>0</v>
      </c>
      <c r="V81" s="2">
        <v>36721</v>
      </c>
      <c r="Y81" s="2"/>
      <c r="AB81" s="2"/>
    </row>
    <row r="82" spans="1:28" x14ac:dyDescent="0.2">
      <c r="A82" s="2">
        <v>36728</v>
      </c>
      <c r="B82" s="5">
        <v>6.91</v>
      </c>
      <c r="C82" s="5">
        <v>8.7555999999999994</v>
      </c>
      <c r="D82" s="5">
        <v>202.839</v>
      </c>
      <c r="E82" s="5">
        <v>167.69499999999999</v>
      </c>
      <c r="F82" s="5">
        <v>6.1159999999999997</v>
      </c>
      <c r="G82" s="5">
        <v>6.7175000000000002</v>
      </c>
      <c r="H82" s="5">
        <v>4.6239999999999997</v>
      </c>
      <c r="I82" s="3">
        <v>6.25</v>
      </c>
      <c r="J82" t="str">
        <f t="shared" si="12"/>
        <v>2000-29</v>
      </c>
      <c r="K82">
        <v>0</v>
      </c>
      <c r="L82">
        <f t="shared" si="16"/>
        <v>5</v>
      </c>
      <c r="M82" s="5">
        <f t="shared" si="17"/>
        <v>4.9146135439217531E-3</v>
      </c>
      <c r="N82" s="5">
        <f t="shared" si="13"/>
        <v>6.9099999999999995E-2</v>
      </c>
      <c r="O82" s="5">
        <f t="shared" si="14"/>
        <v>1.3183670258700708E-3</v>
      </c>
      <c r="P82" s="5">
        <f t="shared" si="18"/>
        <v>3.5962465180516823E-3</v>
      </c>
      <c r="Q82" s="5">
        <f t="shared" si="19"/>
        <v>9.2623799321118749E-3</v>
      </c>
      <c r="R82" s="15">
        <f t="shared" si="20"/>
        <v>7.9440129062418041E-3</v>
      </c>
      <c r="S82">
        <f t="shared" si="15"/>
        <v>0</v>
      </c>
      <c r="T82">
        <f t="shared" si="21"/>
        <v>43</v>
      </c>
      <c r="U82" t="b">
        <f t="shared" si="22"/>
        <v>0</v>
      </c>
      <c r="V82" s="2">
        <v>36728</v>
      </c>
      <c r="Y82" s="2"/>
      <c r="AB82" s="2"/>
    </row>
    <row r="83" spans="1:28" x14ac:dyDescent="0.2">
      <c r="A83" s="2">
        <v>36735</v>
      </c>
      <c r="B83" s="5">
        <v>6.96</v>
      </c>
      <c r="C83" s="5">
        <v>8.8646999999999991</v>
      </c>
      <c r="D83" s="5">
        <v>202.387</v>
      </c>
      <c r="E83" s="5">
        <v>167.559</v>
      </c>
      <c r="F83" s="5">
        <v>6.1890000000000001</v>
      </c>
      <c r="G83" s="5">
        <v>6.7112499999999997</v>
      </c>
      <c r="H83" s="5">
        <v>4.6379999999999999</v>
      </c>
      <c r="I83" s="3">
        <v>6.25</v>
      </c>
      <c r="J83" t="str">
        <f t="shared" si="12"/>
        <v>2000-30</v>
      </c>
      <c r="K83">
        <v>0</v>
      </c>
      <c r="L83">
        <f t="shared" si="16"/>
        <v>6</v>
      </c>
      <c r="M83" s="5">
        <f t="shared" si="17"/>
        <v>-2.2283683118138331E-3</v>
      </c>
      <c r="N83" s="5">
        <f t="shared" si="13"/>
        <v>6.9599999999999995E-2</v>
      </c>
      <c r="O83" s="5">
        <f t="shared" si="14"/>
        <v>1.3278310500837165E-3</v>
      </c>
      <c r="P83" s="5">
        <f t="shared" si="18"/>
        <v>-3.5561993618975496E-3</v>
      </c>
      <c r="Q83" s="5">
        <f t="shared" si="19"/>
        <v>-8.1099615373148026E-4</v>
      </c>
      <c r="R83" s="15">
        <f t="shared" si="20"/>
        <v>-2.1388272038151968E-3</v>
      </c>
      <c r="S83">
        <f t="shared" si="15"/>
        <v>0</v>
      </c>
      <c r="T83">
        <f t="shared" si="21"/>
        <v>44</v>
      </c>
      <c r="U83" t="b">
        <f t="shared" si="22"/>
        <v>0</v>
      </c>
      <c r="V83" s="2">
        <v>36735</v>
      </c>
      <c r="Y83" s="2"/>
      <c r="AB83" s="2"/>
    </row>
    <row r="84" spans="1:28" x14ac:dyDescent="0.2">
      <c r="A84" s="2">
        <v>36742</v>
      </c>
      <c r="B84" s="5">
        <v>7.04</v>
      </c>
      <c r="C84" s="5">
        <v>8.9146999999999998</v>
      </c>
      <c r="D84" s="5">
        <v>203.298</v>
      </c>
      <c r="E84" s="5">
        <v>169.065</v>
      </c>
      <c r="F84" s="5">
        <v>6.22</v>
      </c>
      <c r="G84" s="5">
        <v>6.71</v>
      </c>
      <c r="H84" s="5">
        <v>4.6440000000000001</v>
      </c>
      <c r="I84" s="3">
        <v>6.25</v>
      </c>
      <c r="J84" t="str">
        <f t="shared" si="12"/>
        <v>2000-31</v>
      </c>
      <c r="K84">
        <v>0</v>
      </c>
      <c r="L84">
        <f t="shared" si="16"/>
        <v>7</v>
      </c>
      <c r="M84" s="5">
        <f t="shared" si="17"/>
        <v>4.5012772559502867E-3</v>
      </c>
      <c r="N84" s="5">
        <f t="shared" si="13"/>
        <v>7.0400000000000004E-2</v>
      </c>
      <c r="O84" s="5">
        <f t="shared" si="14"/>
        <v>1.3429712565378171E-3</v>
      </c>
      <c r="P84" s="5">
        <f t="shared" si="18"/>
        <v>3.1583059994124696E-3</v>
      </c>
      <c r="Q84" s="5">
        <f t="shared" si="19"/>
        <v>8.9878788963886347E-3</v>
      </c>
      <c r="R84" s="15">
        <f t="shared" si="20"/>
        <v>7.6449076398508176E-3</v>
      </c>
      <c r="S84">
        <f t="shared" si="15"/>
        <v>0</v>
      </c>
      <c r="T84">
        <f t="shared" si="21"/>
        <v>45</v>
      </c>
      <c r="U84" t="b">
        <f t="shared" si="22"/>
        <v>0</v>
      </c>
      <c r="V84" s="2">
        <v>36742</v>
      </c>
      <c r="Y84" s="2"/>
      <c r="AB84" s="2"/>
    </row>
    <row r="85" spans="1:28" x14ac:dyDescent="0.2">
      <c r="A85" s="2">
        <v>36749</v>
      </c>
      <c r="B85" s="5">
        <v>7.15</v>
      </c>
      <c r="C85" s="5">
        <v>8.9375999999999998</v>
      </c>
      <c r="D85" s="5">
        <v>206.80500000000001</v>
      </c>
      <c r="E85" s="5">
        <v>172.76</v>
      </c>
      <c r="F85" s="5">
        <v>6.3</v>
      </c>
      <c r="G85" s="5">
        <v>6.68</v>
      </c>
      <c r="H85" s="5">
        <v>4.7110000000000003</v>
      </c>
      <c r="I85" s="3">
        <v>6.75</v>
      </c>
      <c r="J85" t="str">
        <f t="shared" si="12"/>
        <v>2000-32</v>
      </c>
      <c r="K85">
        <v>1</v>
      </c>
      <c r="L85">
        <f t="shared" si="16"/>
        <v>0</v>
      </c>
      <c r="M85" s="5">
        <f t="shared" si="17"/>
        <v>1.725053861818604E-2</v>
      </c>
      <c r="N85" s="5">
        <f t="shared" si="13"/>
        <v>7.1500000000000008E-2</v>
      </c>
      <c r="O85" s="5">
        <f t="shared" si="14"/>
        <v>1.3637845560674489E-3</v>
      </c>
      <c r="P85" s="5">
        <f t="shared" si="18"/>
        <v>1.5886754062118591E-2</v>
      </c>
      <c r="Q85" s="5">
        <f t="shared" si="19"/>
        <v>2.1855499364149766E-2</v>
      </c>
      <c r="R85" s="15">
        <f t="shared" si="20"/>
        <v>2.0491714808082317E-2</v>
      </c>
      <c r="S85">
        <f t="shared" si="15"/>
        <v>0</v>
      </c>
      <c r="T85">
        <f t="shared" si="21"/>
        <v>46</v>
      </c>
      <c r="U85" t="b">
        <f t="shared" si="22"/>
        <v>0</v>
      </c>
      <c r="V85" s="2">
        <v>36749</v>
      </c>
      <c r="Y85" s="2"/>
      <c r="AB85" s="2"/>
    </row>
    <row r="86" spans="1:28" x14ac:dyDescent="0.2">
      <c r="A86" s="2">
        <v>36756</v>
      </c>
      <c r="B86" s="5">
        <v>7.16</v>
      </c>
      <c r="C86" s="5">
        <v>8.9134999999999991</v>
      </c>
      <c r="D86" s="5">
        <v>213.37299999999999</v>
      </c>
      <c r="E86" s="5">
        <v>179.05500000000001</v>
      </c>
      <c r="F86" s="5">
        <v>6.2620000000000005</v>
      </c>
      <c r="G86" s="5">
        <v>6.6899999999999995</v>
      </c>
      <c r="H86" s="5">
        <v>4.8319999999999999</v>
      </c>
      <c r="I86" s="3">
        <v>6.75</v>
      </c>
      <c r="J86" t="str">
        <f t="shared" si="12"/>
        <v>2000-33</v>
      </c>
      <c r="K86">
        <v>0</v>
      </c>
      <c r="L86">
        <f t="shared" si="16"/>
        <v>1</v>
      </c>
      <c r="M86" s="5">
        <f t="shared" si="17"/>
        <v>3.1759386862019623E-2</v>
      </c>
      <c r="N86" s="5">
        <f t="shared" si="13"/>
        <v>7.1599999999999997E-2</v>
      </c>
      <c r="O86" s="5">
        <f t="shared" si="14"/>
        <v>1.3656764168132884E-3</v>
      </c>
      <c r="P86" s="5">
        <f t="shared" si="18"/>
        <v>3.0393710445206334E-2</v>
      </c>
      <c r="Q86" s="5">
        <f t="shared" si="19"/>
        <v>3.6437832831674122E-2</v>
      </c>
      <c r="R86" s="15">
        <f t="shared" si="20"/>
        <v>3.5072156414860833E-2</v>
      </c>
      <c r="S86">
        <f t="shared" si="15"/>
        <v>0</v>
      </c>
      <c r="T86">
        <f t="shared" si="21"/>
        <v>47</v>
      </c>
      <c r="U86" t="b">
        <f t="shared" si="22"/>
        <v>0</v>
      </c>
      <c r="V86" s="2">
        <v>36756</v>
      </c>
      <c r="Y86" s="2"/>
      <c r="AB86" s="2"/>
    </row>
    <row r="87" spans="1:28" x14ac:dyDescent="0.2">
      <c r="A87" s="2">
        <v>36763</v>
      </c>
      <c r="B87" s="5">
        <v>7.14</v>
      </c>
      <c r="C87" s="5">
        <v>8.9756999999999998</v>
      </c>
      <c r="D87" s="5">
        <v>220.857</v>
      </c>
      <c r="E87" s="5">
        <v>185.10300000000001</v>
      </c>
      <c r="F87" s="5">
        <v>6.2939999999999996</v>
      </c>
      <c r="G87" s="5">
        <v>6.68</v>
      </c>
      <c r="H87" s="5">
        <v>4.9020000000000001</v>
      </c>
      <c r="I87" s="3">
        <v>6.75</v>
      </c>
      <c r="J87" t="str">
        <f t="shared" ref="J87:J105" si="23">YEAR(A86)&amp;"-"&amp;WEEKNUM(A86)</f>
        <v>2000-34</v>
      </c>
      <c r="K87">
        <v>0</v>
      </c>
      <c r="L87">
        <f t="shared" si="16"/>
        <v>2</v>
      </c>
      <c r="M87" s="5">
        <f t="shared" si="17"/>
        <v>3.507472829270819E-2</v>
      </c>
      <c r="N87" s="5">
        <f t="shared" si="13"/>
        <v>7.1399999999999991E-2</v>
      </c>
      <c r="O87" s="5">
        <f t="shared" si="14"/>
        <v>1.361892652429475E-3</v>
      </c>
      <c r="P87" s="5">
        <f t="shared" si="18"/>
        <v>3.3712835640278715E-2</v>
      </c>
      <c r="Q87" s="5">
        <f t="shared" si="19"/>
        <v>3.3777330987685428E-2</v>
      </c>
      <c r="R87" s="15">
        <f t="shared" si="20"/>
        <v>3.2415438335255953E-2</v>
      </c>
      <c r="S87">
        <f t="shared" si="15"/>
        <v>0</v>
      </c>
      <c r="T87">
        <f t="shared" si="21"/>
        <v>48</v>
      </c>
      <c r="U87" t="b">
        <f t="shared" si="22"/>
        <v>0</v>
      </c>
      <c r="V87" s="2">
        <v>36763</v>
      </c>
      <c r="Y87" s="2"/>
      <c r="AB87" s="2"/>
    </row>
    <row r="88" spans="1:28" x14ac:dyDescent="0.2">
      <c r="A88" s="2">
        <v>36770</v>
      </c>
      <c r="B88" s="5">
        <v>7.22</v>
      </c>
      <c r="C88" s="5">
        <v>8.9783000000000008</v>
      </c>
      <c r="D88" s="5">
        <v>220.60400000000001</v>
      </c>
      <c r="E88" s="5">
        <v>185.57400000000001</v>
      </c>
      <c r="F88" s="5">
        <v>6.2610000000000001</v>
      </c>
      <c r="G88" s="5">
        <v>6.6725000000000003</v>
      </c>
      <c r="H88" s="5">
        <v>4.8289999999999997</v>
      </c>
      <c r="I88" s="3">
        <v>6.75</v>
      </c>
      <c r="J88" t="str">
        <f t="shared" si="23"/>
        <v>2000-35</v>
      </c>
      <c r="K88">
        <v>0</v>
      </c>
      <c r="L88">
        <f t="shared" si="16"/>
        <v>3</v>
      </c>
      <c r="M88" s="5">
        <f t="shared" si="17"/>
        <v>-1.1455376103088888E-3</v>
      </c>
      <c r="N88" s="5">
        <f t="shared" si="13"/>
        <v>7.22E-2</v>
      </c>
      <c r="O88" s="5">
        <f t="shared" si="14"/>
        <v>1.3770266806667486E-3</v>
      </c>
      <c r="P88" s="5">
        <f t="shared" si="18"/>
        <v>-2.5225642909756374E-3</v>
      </c>
      <c r="Q88" s="5">
        <f t="shared" si="19"/>
        <v>2.5445292620864812E-3</v>
      </c>
      <c r="R88" s="15">
        <f t="shared" si="20"/>
        <v>1.1675025814197326E-3</v>
      </c>
      <c r="S88">
        <f t="shared" si="15"/>
        <v>0</v>
      </c>
      <c r="T88">
        <f t="shared" si="21"/>
        <v>49</v>
      </c>
      <c r="U88" t="b">
        <f t="shared" si="22"/>
        <v>0</v>
      </c>
      <c r="V88" s="2">
        <v>36770</v>
      </c>
      <c r="Y88" s="2"/>
      <c r="AB88" s="2"/>
    </row>
    <row r="89" spans="1:28" x14ac:dyDescent="0.2">
      <c r="A89" s="2">
        <v>36777</v>
      </c>
      <c r="B89" s="5">
        <v>7.29</v>
      </c>
      <c r="C89" s="5">
        <v>9.2434999999999992</v>
      </c>
      <c r="D89" s="5">
        <v>218.63900000000001</v>
      </c>
      <c r="E89" s="5">
        <v>183.31399999999999</v>
      </c>
      <c r="F89" s="5">
        <v>6.1529999999999996</v>
      </c>
      <c r="G89" s="5">
        <v>6.66</v>
      </c>
      <c r="H89" s="5">
        <v>4.8600000000000003</v>
      </c>
      <c r="I89" s="3">
        <v>6.75</v>
      </c>
      <c r="J89" t="str">
        <f t="shared" si="23"/>
        <v>2000-36</v>
      </c>
      <c r="K89">
        <v>0</v>
      </c>
      <c r="L89">
        <f t="shared" si="16"/>
        <v>4</v>
      </c>
      <c r="M89" s="5">
        <f t="shared" si="17"/>
        <v>-8.9073634204275276E-3</v>
      </c>
      <c r="N89" s="5">
        <f t="shared" si="13"/>
        <v>7.2900000000000006E-2</v>
      </c>
      <c r="O89" s="5">
        <f t="shared" si="14"/>
        <v>1.3902667042469119E-3</v>
      </c>
      <c r="P89" s="5">
        <f t="shared" si="18"/>
        <v>-1.029763012467444E-2</v>
      </c>
      <c r="Q89" s="5">
        <f t="shared" si="19"/>
        <v>-1.2178430168019339E-2</v>
      </c>
      <c r="R89" s="15">
        <f t="shared" si="20"/>
        <v>-1.356869687226625E-2</v>
      </c>
      <c r="S89">
        <f t="shared" si="15"/>
        <v>0</v>
      </c>
      <c r="T89">
        <f t="shared" si="21"/>
        <v>50</v>
      </c>
      <c r="U89" t="b">
        <f t="shared" si="22"/>
        <v>0</v>
      </c>
      <c r="V89" s="2">
        <v>36777</v>
      </c>
      <c r="Y89" s="2"/>
      <c r="AB89" s="2"/>
    </row>
    <row r="90" spans="1:28" x14ac:dyDescent="0.2">
      <c r="A90" s="2">
        <v>36784</v>
      </c>
      <c r="B90" s="5">
        <v>7.39</v>
      </c>
      <c r="C90" s="5">
        <v>9.3606999999999996</v>
      </c>
      <c r="D90" s="5">
        <v>224.39699999999999</v>
      </c>
      <c r="E90" s="5">
        <v>187.95</v>
      </c>
      <c r="F90" s="5">
        <v>6.1370000000000005</v>
      </c>
      <c r="G90" s="5">
        <v>6.66</v>
      </c>
      <c r="H90" s="5">
        <v>4.8090000000000002</v>
      </c>
      <c r="I90" s="3">
        <v>6.75</v>
      </c>
      <c r="J90" t="str">
        <f t="shared" si="23"/>
        <v>2000-37</v>
      </c>
      <c r="K90">
        <v>0</v>
      </c>
      <c r="L90">
        <f t="shared" si="16"/>
        <v>5</v>
      </c>
      <c r="M90" s="5">
        <f t="shared" si="17"/>
        <v>2.6335649175124098E-2</v>
      </c>
      <c r="N90" s="5">
        <f t="shared" si="13"/>
        <v>7.3899999999999993E-2</v>
      </c>
      <c r="O90" s="5">
        <f t="shared" si="14"/>
        <v>1.4091773803979191E-3</v>
      </c>
      <c r="P90" s="5">
        <f t="shared" si="18"/>
        <v>2.4926471794726179E-2</v>
      </c>
      <c r="Q90" s="5">
        <f t="shared" si="19"/>
        <v>2.5289939666364836E-2</v>
      </c>
      <c r="R90" s="15">
        <f t="shared" si="20"/>
        <v>2.3880762285966917E-2</v>
      </c>
      <c r="S90">
        <f t="shared" si="15"/>
        <v>0</v>
      </c>
      <c r="T90">
        <f t="shared" si="21"/>
        <v>51</v>
      </c>
      <c r="U90" t="b">
        <f t="shared" si="22"/>
        <v>0</v>
      </c>
      <c r="V90" s="2">
        <v>36784</v>
      </c>
      <c r="Y90" s="2"/>
      <c r="AB90" s="2"/>
    </row>
    <row r="91" spans="1:28" x14ac:dyDescent="0.2">
      <c r="A91" s="2">
        <v>36791</v>
      </c>
      <c r="B91" s="5">
        <v>7.32</v>
      </c>
      <c r="C91" s="5">
        <v>9.1821999999999999</v>
      </c>
      <c r="D91" s="5">
        <v>213.678</v>
      </c>
      <c r="E91" s="5">
        <v>179.398</v>
      </c>
      <c r="F91" s="5">
        <v>6.157</v>
      </c>
      <c r="G91" s="5">
        <v>6.66</v>
      </c>
      <c r="H91" s="5">
        <v>4.8109999999999999</v>
      </c>
      <c r="I91" s="3">
        <v>7</v>
      </c>
      <c r="J91" t="str">
        <f t="shared" si="23"/>
        <v>2000-38</v>
      </c>
      <c r="K91">
        <v>1</v>
      </c>
      <c r="L91">
        <f t="shared" si="16"/>
        <v>0</v>
      </c>
      <c r="M91" s="5">
        <f t="shared" si="17"/>
        <v>-4.7768018289014558E-2</v>
      </c>
      <c r="N91" s="5">
        <f t="shared" si="13"/>
        <v>7.3200000000000001E-2</v>
      </c>
      <c r="O91" s="5">
        <f t="shared" si="14"/>
        <v>1.3959403570698026E-3</v>
      </c>
      <c r="P91" s="5">
        <f t="shared" si="18"/>
        <v>-4.916395864608436E-2</v>
      </c>
      <c r="Q91" s="5">
        <f t="shared" si="19"/>
        <v>-4.5501463155094402E-2</v>
      </c>
      <c r="R91" s="15">
        <f t="shared" si="20"/>
        <v>-4.6897403512164204E-2</v>
      </c>
      <c r="S91">
        <f t="shared" si="15"/>
        <v>0</v>
      </c>
      <c r="T91">
        <f t="shared" si="21"/>
        <v>52</v>
      </c>
      <c r="U91" t="b">
        <f t="shared" si="22"/>
        <v>0</v>
      </c>
      <c r="V91" s="2">
        <v>36791</v>
      </c>
      <c r="Y91" s="2"/>
      <c r="AB91" s="2"/>
    </row>
    <row r="92" spans="1:28" x14ac:dyDescent="0.2">
      <c r="A92" s="2">
        <v>36798</v>
      </c>
      <c r="B92" s="5">
        <v>7.41</v>
      </c>
      <c r="C92" s="5">
        <v>9.0685000000000002</v>
      </c>
      <c r="D92" s="5">
        <v>213.941</v>
      </c>
      <c r="E92" s="5">
        <v>180.69200000000001</v>
      </c>
      <c r="F92" s="5">
        <v>6.21</v>
      </c>
      <c r="G92" s="5">
        <v>6.8112500000000002</v>
      </c>
      <c r="H92" s="5">
        <v>4.9960000000000004</v>
      </c>
      <c r="I92" s="3">
        <v>7</v>
      </c>
      <c r="J92" t="str">
        <f t="shared" si="23"/>
        <v>2000-39</v>
      </c>
      <c r="K92">
        <v>0</v>
      </c>
      <c r="L92">
        <f t="shared" si="16"/>
        <v>1</v>
      </c>
      <c r="M92" s="5">
        <f t="shared" si="17"/>
        <v>1.2308239500558038E-3</v>
      </c>
      <c r="N92" s="5">
        <f t="shared" si="13"/>
        <v>7.4099999999999999E-2</v>
      </c>
      <c r="O92" s="5">
        <f t="shared" si="14"/>
        <v>1.4129590014408944E-3</v>
      </c>
      <c r="P92" s="5">
        <f t="shared" si="18"/>
        <v>-1.8213505138509056E-4</v>
      </c>
      <c r="Q92" s="5">
        <f t="shared" si="19"/>
        <v>7.2130124081650759E-3</v>
      </c>
      <c r="R92" s="15">
        <f t="shared" si="20"/>
        <v>5.8000534067241816E-3</v>
      </c>
      <c r="S92">
        <f t="shared" si="15"/>
        <v>0</v>
      </c>
      <c r="T92">
        <f t="shared" si="21"/>
        <v>53</v>
      </c>
      <c r="U92" t="b">
        <f t="shared" si="22"/>
        <v>0</v>
      </c>
      <c r="V92" s="2">
        <v>36798</v>
      </c>
      <c r="Y92" s="2"/>
      <c r="AB92" s="2"/>
    </row>
    <row r="93" spans="1:28" x14ac:dyDescent="0.2">
      <c r="A93" s="2">
        <v>36805</v>
      </c>
      <c r="B93" s="5">
        <v>7.46</v>
      </c>
      <c r="C93" s="5">
        <v>9.2461000000000002</v>
      </c>
      <c r="D93" s="5">
        <v>214.583</v>
      </c>
      <c r="E93" s="5">
        <v>181.834</v>
      </c>
      <c r="F93" s="5">
        <v>6.2469999999999999</v>
      </c>
      <c r="G93" s="5">
        <v>6.8025000000000002</v>
      </c>
      <c r="H93" s="5">
        <v>5.0209999999999999</v>
      </c>
      <c r="I93" s="3">
        <v>7</v>
      </c>
      <c r="J93" t="str">
        <f t="shared" si="23"/>
        <v>2000-40</v>
      </c>
      <c r="K93">
        <v>0</v>
      </c>
      <c r="L93">
        <f t="shared" si="16"/>
        <v>2</v>
      </c>
      <c r="M93" s="5">
        <f t="shared" si="17"/>
        <v>3.0008273308996802E-3</v>
      </c>
      <c r="N93" s="5">
        <f t="shared" si="13"/>
        <v>7.46E-2</v>
      </c>
      <c r="O93" s="5">
        <f t="shared" si="14"/>
        <v>1.4224123043924397E-3</v>
      </c>
      <c r="P93" s="5">
        <f t="shared" si="18"/>
        <v>1.5784150265072405E-3</v>
      </c>
      <c r="Q93" s="5">
        <f t="shared" si="19"/>
        <v>6.320146990458797E-3</v>
      </c>
      <c r="R93" s="15">
        <f t="shared" si="20"/>
        <v>4.8977346860663573E-3</v>
      </c>
      <c r="S93">
        <f t="shared" si="15"/>
        <v>0</v>
      </c>
      <c r="T93">
        <f t="shared" si="21"/>
        <v>54</v>
      </c>
      <c r="U93" t="b">
        <f t="shared" si="22"/>
        <v>0</v>
      </c>
      <c r="V93" s="2">
        <v>36805</v>
      </c>
      <c r="Y93" s="2"/>
      <c r="AB93" s="2"/>
    </row>
    <row r="94" spans="1:28" x14ac:dyDescent="0.2">
      <c r="A94" s="2">
        <v>36812</v>
      </c>
      <c r="B94" s="5">
        <v>7.59</v>
      </c>
      <c r="C94" s="5">
        <v>9.4046000000000003</v>
      </c>
      <c r="D94" s="5">
        <v>206.42699999999999</v>
      </c>
      <c r="E94" s="5">
        <v>173.179</v>
      </c>
      <c r="F94" s="5">
        <v>6.1890000000000001</v>
      </c>
      <c r="G94" s="5">
        <v>6.7706299999999997</v>
      </c>
      <c r="H94" s="5">
        <v>4.99</v>
      </c>
      <c r="I94" s="3">
        <v>7</v>
      </c>
      <c r="J94" t="str">
        <f t="shared" si="23"/>
        <v>2000-41</v>
      </c>
      <c r="K94">
        <v>0</v>
      </c>
      <c r="L94">
        <f t="shared" si="16"/>
        <v>3</v>
      </c>
      <c r="M94" s="5">
        <f t="shared" si="17"/>
        <v>-3.8008602731810059E-2</v>
      </c>
      <c r="N94" s="5">
        <f t="shared" si="13"/>
        <v>7.5899999999999995E-2</v>
      </c>
      <c r="O94" s="5">
        <f t="shared" si="14"/>
        <v>1.4469858816585912E-3</v>
      </c>
      <c r="P94" s="5">
        <f t="shared" si="18"/>
        <v>-3.9455588613468651E-2</v>
      </c>
      <c r="Q94" s="5">
        <f t="shared" si="19"/>
        <v>-4.7598358942771979E-2</v>
      </c>
      <c r="R94" s="15">
        <f t="shared" si="20"/>
        <v>-4.904534482443057E-2</v>
      </c>
      <c r="S94">
        <f t="shared" si="15"/>
        <v>0</v>
      </c>
      <c r="T94">
        <f t="shared" si="21"/>
        <v>55</v>
      </c>
      <c r="U94" t="b">
        <f t="shared" si="22"/>
        <v>0</v>
      </c>
      <c r="V94" s="2">
        <v>36812</v>
      </c>
      <c r="Y94" s="2"/>
      <c r="AB94" s="2"/>
    </row>
    <row r="95" spans="1:28" x14ac:dyDescent="0.2">
      <c r="A95" s="2">
        <v>36819</v>
      </c>
      <c r="B95" s="5">
        <v>7.6</v>
      </c>
      <c r="C95" s="5">
        <v>9.4611000000000001</v>
      </c>
      <c r="D95" s="5">
        <v>205.911</v>
      </c>
      <c r="E95" s="5">
        <v>173.82900000000001</v>
      </c>
      <c r="F95" s="5">
        <v>6.3040000000000003</v>
      </c>
      <c r="G95" s="5">
        <v>6.7612500000000004</v>
      </c>
      <c r="H95" s="5">
        <v>5.0389999999999997</v>
      </c>
      <c r="I95" s="3">
        <v>7</v>
      </c>
      <c r="J95" t="str">
        <f t="shared" si="23"/>
        <v>2000-42</v>
      </c>
      <c r="K95">
        <v>0</v>
      </c>
      <c r="L95">
        <f t="shared" si="16"/>
        <v>4</v>
      </c>
      <c r="M95" s="5">
        <f t="shared" si="17"/>
        <v>-2.4996730078913343E-3</v>
      </c>
      <c r="N95" s="5">
        <f t="shared" si="13"/>
        <v>7.5999999999999998E-2</v>
      </c>
      <c r="O95" s="5">
        <f t="shared" si="14"/>
        <v>1.4488758571544746E-3</v>
      </c>
      <c r="P95" s="5">
        <f t="shared" si="18"/>
        <v>-3.9485488650458089E-3</v>
      </c>
      <c r="Q95" s="5">
        <f t="shared" si="19"/>
        <v>3.7533419179001104E-3</v>
      </c>
      <c r="R95" s="15">
        <f t="shared" si="20"/>
        <v>2.3044660607456358E-3</v>
      </c>
      <c r="S95">
        <f t="shared" si="15"/>
        <v>0</v>
      </c>
      <c r="T95">
        <f t="shared" si="21"/>
        <v>56</v>
      </c>
      <c r="U95" t="b">
        <f t="shared" si="22"/>
        <v>0</v>
      </c>
      <c r="V95" s="2">
        <v>36819</v>
      </c>
      <c r="Y95" s="2"/>
      <c r="AB95" s="2"/>
    </row>
    <row r="96" spans="1:28" x14ac:dyDescent="0.2">
      <c r="A96" s="2">
        <v>36826</v>
      </c>
      <c r="B96" s="5">
        <v>7.51</v>
      </c>
      <c r="C96" s="5">
        <v>9.4406999999999996</v>
      </c>
      <c r="D96" s="5">
        <v>212.25299999999999</v>
      </c>
      <c r="E96" s="5">
        <v>179.53800000000001</v>
      </c>
      <c r="F96" s="5">
        <v>6.335</v>
      </c>
      <c r="G96" s="5">
        <v>6.7575000000000003</v>
      </c>
      <c r="H96" s="5">
        <v>5.1319999999999997</v>
      </c>
      <c r="I96" s="3">
        <v>7</v>
      </c>
      <c r="J96" t="str">
        <f t="shared" si="23"/>
        <v>2000-43</v>
      </c>
      <c r="K96">
        <v>0</v>
      </c>
      <c r="L96">
        <f t="shared" si="16"/>
        <v>5</v>
      </c>
      <c r="M96" s="5">
        <f t="shared" si="17"/>
        <v>3.0799714439733616E-2</v>
      </c>
      <c r="N96" s="5">
        <f t="shared" si="13"/>
        <v>7.51E-2</v>
      </c>
      <c r="O96" s="5">
        <f t="shared" si="14"/>
        <v>1.431864536609373E-3</v>
      </c>
      <c r="P96" s="5">
        <f t="shared" si="18"/>
        <v>2.9367849903124243E-2</v>
      </c>
      <c r="Q96" s="5">
        <f t="shared" si="19"/>
        <v>3.2842621196693234E-2</v>
      </c>
      <c r="R96" s="15">
        <f t="shared" si="20"/>
        <v>3.1410756660083861E-2</v>
      </c>
      <c r="S96">
        <f t="shared" si="15"/>
        <v>0</v>
      </c>
      <c r="T96">
        <f t="shared" si="21"/>
        <v>57</v>
      </c>
      <c r="U96" t="b">
        <f t="shared" si="22"/>
        <v>0</v>
      </c>
      <c r="V96" s="2">
        <v>36826</v>
      </c>
      <c r="Y96" s="2"/>
      <c r="AB96" s="2"/>
    </row>
    <row r="97" spans="1:28" x14ac:dyDescent="0.2">
      <c r="A97" s="2">
        <v>36833</v>
      </c>
      <c r="B97" s="5">
        <v>7.46</v>
      </c>
      <c r="C97" s="5">
        <v>9.1805000000000003</v>
      </c>
      <c r="D97" s="5">
        <v>218.273</v>
      </c>
      <c r="E97" s="5">
        <v>185.10300000000001</v>
      </c>
      <c r="F97" s="5">
        <v>6.3940000000000001</v>
      </c>
      <c r="G97" s="5">
        <v>6.7506300000000001</v>
      </c>
      <c r="H97" s="5">
        <v>5.125</v>
      </c>
      <c r="I97" s="3">
        <v>7</v>
      </c>
      <c r="J97" t="str">
        <f t="shared" si="23"/>
        <v>2000-44</v>
      </c>
      <c r="K97">
        <v>1</v>
      </c>
      <c r="L97">
        <f t="shared" si="16"/>
        <v>0</v>
      </c>
      <c r="M97" s="5">
        <f t="shared" si="17"/>
        <v>2.8362378859191573E-2</v>
      </c>
      <c r="N97" s="5">
        <f t="shared" si="13"/>
        <v>7.46E-2</v>
      </c>
      <c r="O97" s="5">
        <f t="shared" si="14"/>
        <v>1.4224123043924397E-3</v>
      </c>
      <c r="P97" s="5">
        <f t="shared" si="18"/>
        <v>2.6939966554799133E-2</v>
      </c>
      <c r="Q97" s="5">
        <f t="shared" si="19"/>
        <v>3.0996223640677778E-2</v>
      </c>
      <c r="R97" s="15">
        <f t="shared" si="20"/>
        <v>2.9573811336285338E-2</v>
      </c>
      <c r="S97">
        <f t="shared" si="15"/>
        <v>0</v>
      </c>
      <c r="T97">
        <f t="shared" si="21"/>
        <v>58</v>
      </c>
      <c r="U97" t="b">
        <f t="shared" si="22"/>
        <v>0</v>
      </c>
      <c r="V97" s="2">
        <v>36833</v>
      </c>
      <c r="Y97" s="2"/>
      <c r="AB97" s="2"/>
    </row>
    <row r="98" spans="1:28" x14ac:dyDescent="0.2">
      <c r="A98" s="2">
        <v>36840</v>
      </c>
      <c r="B98" s="5">
        <v>7.43</v>
      </c>
      <c r="C98" s="5">
        <v>9.2967999999999993</v>
      </c>
      <c r="D98" s="5">
        <v>212.63300000000001</v>
      </c>
      <c r="E98" s="5">
        <v>180.011</v>
      </c>
      <c r="F98" s="5">
        <v>6.3659999999999997</v>
      </c>
      <c r="G98" s="5">
        <v>6.76</v>
      </c>
      <c r="H98" s="5">
        <v>5.1120000000000001</v>
      </c>
      <c r="I98" s="3">
        <v>7</v>
      </c>
      <c r="J98" t="str">
        <f t="shared" si="23"/>
        <v>2000-45</v>
      </c>
      <c r="K98">
        <v>0</v>
      </c>
      <c r="L98">
        <f t="shared" si="16"/>
        <v>1</v>
      </c>
      <c r="M98" s="5">
        <f t="shared" si="17"/>
        <v>-2.5839201367095277E-2</v>
      </c>
      <c r="N98" s="5">
        <f t="shared" si="13"/>
        <v>7.4299999999999991E-2</v>
      </c>
      <c r="O98" s="5">
        <f t="shared" si="14"/>
        <v>1.4167404511258308E-3</v>
      </c>
      <c r="P98" s="5">
        <f t="shared" si="18"/>
        <v>-2.7255941818221108E-2</v>
      </c>
      <c r="Q98" s="5">
        <f t="shared" si="19"/>
        <v>-2.7509008497971443E-2</v>
      </c>
      <c r="R98" s="15">
        <f t="shared" si="20"/>
        <v>-2.8925748949097274E-2</v>
      </c>
      <c r="S98">
        <f t="shared" si="15"/>
        <v>0</v>
      </c>
      <c r="T98">
        <f t="shared" si="21"/>
        <v>59</v>
      </c>
      <c r="U98" t="b">
        <f t="shared" si="22"/>
        <v>0</v>
      </c>
      <c r="V98" s="2">
        <v>36840</v>
      </c>
      <c r="Y98" s="2"/>
      <c r="AB98" s="2"/>
    </row>
    <row r="99" spans="1:28" x14ac:dyDescent="0.2">
      <c r="A99" s="2">
        <v>36847</v>
      </c>
      <c r="B99" s="5">
        <v>7.44</v>
      </c>
      <c r="C99" s="5">
        <v>9.4118999999999993</v>
      </c>
      <c r="D99" s="5">
        <v>207.35499999999999</v>
      </c>
      <c r="E99" s="5">
        <v>174.834</v>
      </c>
      <c r="F99" s="5">
        <v>6.3449999999999998</v>
      </c>
      <c r="G99" s="5">
        <v>6.7506300000000001</v>
      </c>
      <c r="H99" s="5">
        <v>5.0620000000000003</v>
      </c>
      <c r="I99" s="3">
        <v>7</v>
      </c>
      <c r="J99" t="str">
        <f t="shared" si="23"/>
        <v>2000-46</v>
      </c>
      <c r="K99">
        <v>0</v>
      </c>
      <c r="L99">
        <f t="shared" si="16"/>
        <v>2</v>
      </c>
      <c r="M99" s="5">
        <f t="shared" si="17"/>
        <v>-2.4822111337374775E-2</v>
      </c>
      <c r="N99" s="5">
        <f t="shared" si="13"/>
        <v>7.4400000000000008E-2</v>
      </c>
      <c r="O99" s="5">
        <f t="shared" si="14"/>
        <v>1.4186311117141415E-3</v>
      </c>
      <c r="P99" s="5">
        <f t="shared" si="18"/>
        <v>-2.6240742449088916E-2</v>
      </c>
      <c r="Q99" s="5">
        <f t="shared" si="19"/>
        <v>-2.875935359505799E-2</v>
      </c>
      <c r="R99" s="15">
        <f t="shared" si="20"/>
        <v>-3.0177984706772132E-2</v>
      </c>
      <c r="S99">
        <f t="shared" si="15"/>
        <v>0</v>
      </c>
      <c r="T99">
        <f t="shared" si="21"/>
        <v>60</v>
      </c>
      <c r="U99" t="b">
        <f t="shared" si="22"/>
        <v>0</v>
      </c>
      <c r="V99" s="2">
        <v>36847</v>
      </c>
      <c r="Y99" s="2"/>
      <c r="AB99" s="2"/>
    </row>
    <row r="100" spans="1:28" x14ac:dyDescent="0.2">
      <c r="A100" s="2">
        <v>36854</v>
      </c>
      <c r="B100" s="5">
        <v>7.39</v>
      </c>
      <c r="C100" s="5">
        <v>9.5673999999999992</v>
      </c>
      <c r="D100" s="5">
        <v>202.672</v>
      </c>
      <c r="E100" s="5">
        <v>170.90899999999999</v>
      </c>
      <c r="F100" s="5">
        <v>6.3650000000000002</v>
      </c>
      <c r="G100" s="5">
        <v>6.7487500000000002</v>
      </c>
      <c r="H100" s="5">
        <v>5.0709999999999997</v>
      </c>
      <c r="I100" s="3">
        <v>7</v>
      </c>
      <c r="J100" t="str">
        <f t="shared" si="23"/>
        <v>2000-47</v>
      </c>
      <c r="K100">
        <v>0</v>
      </c>
      <c r="L100">
        <f t="shared" si="16"/>
        <v>3</v>
      </c>
      <c r="M100" s="5">
        <f t="shared" si="17"/>
        <v>-2.2584456608232273E-2</v>
      </c>
      <c r="N100" s="5">
        <f t="shared" si="13"/>
        <v>7.3899999999999993E-2</v>
      </c>
      <c r="O100" s="5">
        <f t="shared" si="14"/>
        <v>1.4091773803979191E-3</v>
      </c>
      <c r="P100" s="5">
        <f t="shared" si="18"/>
        <v>-2.3993633988630192E-2</v>
      </c>
      <c r="Q100" s="5">
        <f t="shared" si="19"/>
        <v>-2.2449866730727464E-2</v>
      </c>
      <c r="R100" s="15">
        <f t="shared" si="20"/>
        <v>-2.3859044111125383E-2</v>
      </c>
      <c r="S100">
        <f t="shared" si="15"/>
        <v>0</v>
      </c>
      <c r="T100">
        <f t="shared" si="21"/>
        <v>61</v>
      </c>
      <c r="U100" t="b">
        <f t="shared" si="22"/>
        <v>0</v>
      </c>
      <c r="V100" s="2">
        <v>36854</v>
      </c>
      <c r="Y100" s="2"/>
      <c r="AB100" s="2"/>
    </row>
    <row r="101" spans="1:28" x14ac:dyDescent="0.2">
      <c r="A101" s="2">
        <v>36861</v>
      </c>
      <c r="B101" s="5">
        <v>7.39</v>
      </c>
      <c r="C101" s="5">
        <v>9.2197999999999993</v>
      </c>
      <c r="D101" s="5">
        <v>196.21</v>
      </c>
      <c r="E101" s="5">
        <v>165.363</v>
      </c>
      <c r="F101" s="5">
        <v>6.2169999999999996</v>
      </c>
      <c r="G101" s="5">
        <v>6.6862500000000002</v>
      </c>
      <c r="H101" s="5">
        <v>5.0209999999999999</v>
      </c>
      <c r="I101" s="3">
        <v>7</v>
      </c>
      <c r="J101" t="str">
        <f t="shared" si="23"/>
        <v>2000-48</v>
      </c>
      <c r="K101">
        <v>0</v>
      </c>
      <c r="L101">
        <f t="shared" si="16"/>
        <v>4</v>
      </c>
      <c r="M101" s="5">
        <f t="shared" si="17"/>
        <v>-3.1884029367648115E-2</v>
      </c>
      <c r="N101" s="5">
        <f t="shared" si="13"/>
        <v>7.3899999999999993E-2</v>
      </c>
      <c r="O101" s="5">
        <f t="shared" si="14"/>
        <v>1.4091773803979191E-3</v>
      </c>
      <c r="P101" s="5">
        <f t="shared" si="18"/>
        <v>-3.3293206748046034E-2</v>
      </c>
      <c r="Q101" s="5">
        <f t="shared" si="19"/>
        <v>-3.2450017260647446E-2</v>
      </c>
      <c r="R101" s="15">
        <f t="shared" si="20"/>
        <v>-3.3859194641045365E-2</v>
      </c>
      <c r="S101">
        <f t="shared" si="15"/>
        <v>0</v>
      </c>
      <c r="T101">
        <f t="shared" si="21"/>
        <v>62</v>
      </c>
      <c r="U101" t="b">
        <f t="shared" si="22"/>
        <v>0</v>
      </c>
      <c r="V101" s="2">
        <v>36861</v>
      </c>
      <c r="Y101" s="2"/>
      <c r="AB101" s="2"/>
    </row>
    <row r="102" spans="1:28" x14ac:dyDescent="0.2">
      <c r="A102" s="2">
        <v>36868</v>
      </c>
      <c r="B102" s="5">
        <v>7.35</v>
      </c>
      <c r="C102" s="5">
        <v>9.1110000000000007</v>
      </c>
      <c r="D102" s="5">
        <v>191.715</v>
      </c>
      <c r="E102" s="5">
        <v>160.602</v>
      </c>
      <c r="F102" s="5">
        <v>6.0579999999999998</v>
      </c>
      <c r="G102" s="5">
        <v>6.57</v>
      </c>
      <c r="H102" s="5">
        <v>4.9559999999999995</v>
      </c>
      <c r="I102" s="3">
        <v>7</v>
      </c>
      <c r="J102" t="str">
        <f t="shared" si="23"/>
        <v>2000-49</v>
      </c>
      <c r="K102">
        <v>0</v>
      </c>
      <c r="L102">
        <f t="shared" si="16"/>
        <v>5</v>
      </c>
      <c r="M102" s="5">
        <f t="shared" si="17"/>
        <v>-2.2909127975128674E-2</v>
      </c>
      <c r="N102" s="5">
        <f t="shared" si="13"/>
        <v>7.3499999999999996E-2</v>
      </c>
      <c r="O102" s="5">
        <f t="shared" si="14"/>
        <v>1.4016136241732369E-3</v>
      </c>
      <c r="P102" s="5">
        <f t="shared" si="18"/>
        <v>-2.431074159930191E-2</v>
      </c>
      <c r="Q102" s="5">
        <f t="shared" si="19"/>
        <v>-2.8791204803976678E-2</v>
      </c>
      <c r="R102" s="15">
        <f t="shared" si="20"/>
        <v>-3.0192818428149915E-2</v>
      </c>
      <c r="S102">
        <f t="shared" si="15"/>
        <v>0</v>
      </c>
      <c r="T102">
        <f t="shared" si="21"/>
        <v>63</v>
      </c>
      <c r="U102" t="b">
        <f t="shared" si="22"/>
        <v>0</v>
      </c>
      <c r="V102" s="2">
        <v>36868</v>
      </c>
      <c r="Y102" s="2"/>
      <c r="AB102" s="2"/>
    </row>
    <row r="103" spans="1:28" x14ac:dyDescent="0.2">
      <c r="A103" s="2">
        <v>36875</v>
      </c>
      <c r="B103" s="5">
        <v>7.39</v>
      </c>
      <c r="C103" s="5">
        <v>9.0593000000000004</v>
      </c>
      <c r="D103" s="5">
        <v>189.88800000000001</v>
      </c>
      <c r="E103" s="5">
        <v>160.42099999999999</v>
      </c>
      <c r="F103" s="5">
        <v>6.0369999999999999</v>
      </c>
      <c r="G103" s="5">
        <v>6.5493800000000002</v>
      </c>
      <c r="H103" s="5">
        <v>4.9489999999999998</v>
      </c>
      <c r="I103" s="3">
        <v>7</v>
      </c>
      <c r="J103" t="str">
        <f t="shared" si="23"/>
        <v>2000-50</v>
      </c>
      <c r="K103">
        <v>1</v>
      </c>
      <c r="L103">
        <f t="shared" si="16"/>
        <v>0</v>
      </c>
      <c r="M103" s="5">
        <f t="shared" si="17"/>
        <v>-9.5297707534621745E-3</v>
      </c>
      <c r="N103" s="5">
        <f t="shared" si="13"/>
        <v>7.3899999999999993E-2</v>
      </c>
      <c r="O103" s="5">
        <f t="shared" si="14"/>
        <v>1.4091773803979191E-3</v>
      </c>
      <c r="P103" s="5">
        <f t="shared" si="18"/>
        <v>-1.0938948133860094E-2</v>
      </c>
      <c r="Q103" s="5">
        <f t="shared" si="19"/>
        <v>-1.1270096262812057E-3</v>
      </c>
      <c r="R103" s="15">
        <f t="shared" si="20"/>
        <v>-2.5361870066791248E-3</v>
      </c>
      <c r="S103">
        <f t="shared" si="15"/>
        <v>0</v>
      </c>
      <c r="T103">
        <f t="shared" si="21"/>
        <v>64</v>
      </c>
      <c r="U103" t="b">
        <f t="shared" si="22"/>
        <v>0</v>
      </c>
      <c r="V103" s="2">
        <v>36875</v>
      </c>
      <c r="Y103" s="2"/>
      <c r="AB103" s="2"/>
    </row>
    <row r="104" spans="1:28" x14ac:dyDescent="0.2">
      <c r="A104" s="2">
        <v>36882</v>
      </c>
      <c r="B104" s="5">
        <v>7.55</v>
      </c>
      <c r="C104" s="5">
        <v>8.8341999999999992</v>
      </c>
      <c r="D104" s="5">
        <v>188.02199999999999</v>
      </c>
      <c r="E104" s="5">
        <v>159.00200000000001</v>
      </c>
      <c r="F104" s="5">
        <v>5.2610000000000001</v>
      </c>
      <c r="G104" s="5">
        <v>6.45</v>
      </c>
      <c r="H104" s="5">
        <v>4.8789999999999996</v>
      </c>
      <c r="I104" s="3">
        <v>7</v>
      </c>
      <c r="J104" t="str">
        <f t="shared" si="23"/>
        <v>2000-51</v>
      </c>
      <c r="K104">
        <v>0</v>
      </c>
      <c r="L104">
        <f t="shared" si="16"/>
        <v>1</v>
      </c>
      <c r="M104" s="5">
        <f t="shared" si="17"/>
        <v>-9.8268452982811505E-3</v>
      </c>
      <c r="N104" s="5">
        <f t="shared" si="13"/>
        <v>7.5499999999999998E-2</v>
      </c>
      <c r="O104" s="5">
        <f t="shared" si="14"/>
        <v>1.4394255516236854E-3</v>
      </c>
      <c r="P104" s="5">
        <f t="shared" si="18"/>
        <v>-1.1266270849904836E-2</v>
      </c>
      <c r="Q104" s="5">
        <f t="shared" si="19"/>
        <v>-8.845475343003617E-3</v>
      </c>
      <c r="R104" s="15">
        <f t="shared" si="20"/>
        <v>-1.0284900894627302E-2</v>
      </c>
      <c r="S104">
        <f t="shared" si="15"/>
        <v>0</v>
      </c>
      <c r="T104">
        <f t="shared" si="21"/>
        <v>65</v>
      </c>
      <c r="U104" t="b">
        <f t="shared" si="22"/>
        <v>0</v>
      </c>
      <c r="V104" s="2">
        <v>36882</v>
      </c>
      <c r="Y104" s="2"/>
      <c r="AB104" s="2"/>
    </row>
    <row r="105" spans="1:28" x14ac:dyDescent="0.2">
      <c r="A105" s="2">
        <v>36889</v>
      </c>
      <c r="B105" s="5">
        <v>7.53</v>
      </c>
      <c r="C105" s="5">
        <v>8.8031000000000006</v>
      </c>
      <c r="D105" s="5">
        <v>195.791</v>
      </c>
      <c r="E105" s="5">
        <v>165.21199999999999</v>
      </c>
      <c r="F105" s="5">
        <v>5.8949999999999996</v>
      </c>
      <c r="G105" s="5">
        <v>6.3987499999999997</v>
      </c>
      <c r="H105" s="5">
        <v>4.8550000000000004</v>
      </c>
      <c r="I105" s="3">
        <v>7</v>
      </c>
      <c r="J105" t="str">
        <f t="shared" si="23"/>
        <v>2000-52</v>
      </c>
      <c r="K105">
        <v>0</v>
      </c>
      <c r="L105">
        <f t="shared" si="16"/>
        <v>2</v>
      </c>
      <c r="M105" s="5">
        <f t="shared" si="17"/>
        <v>4.1319632808926698E-2</v>
      </c>
      <c r="N105" s="5">
        <f t="shared" si="13"/>
        <v>7.5300000000000006E-2</v>
      </c>
      <c r="O105" s="5">
        <f t="shared" si="14"/>
        <v>1.4356451297470318E-3</v>
      </c>
      <c r="P105" s="5">
        <f t="shared" si="18"/>
        <v>3.9883987679179667E-2</v>
      </c>
      <c r="Q105" s="5">
        <f t="shared" si="19"/>
        <v>3.9056112501729467E-2</v>
      </c>
      <c r="R105" s="15">
        <f t="shared" si="20"/>
        <v>3.7620467371982436E-2</v>
      </c>
      <c r="S105">
        <f t="shared" si="15"/>
        <v>0</v>
      </c>
      <c r="T105">
        <f t="shared" si="21"/>
        <v>66</v>
      </c>
      <c r="U105" t="b">
        <f t="shared" si="22"/>
        <v>0</v>
      </c>
      <c r="V105" s="2">
        <v>36889</v>
      </c>
      <c r="Y105" s="2"/>
      <c r="AB105" s="2"/>
    </row>
    <row r="106" spans="1:28" x14ac:dyDescent="0.2">
      <c r="A106" s="2">
        <v>36896</v>
      </c>
      <c r="B106" s="5">
        <v>7.47</v>
      </c>
      <c r="C106" s="5">
        <v>8.6433999999999997</v>
      </c>
      <c r="D106" s="5">
        <v>197.69499999999999</v>
      </c>
      <c r="E106" s="5">
        <v>165.821</v>
      </c>
      <c r="F106" s="5">
        <v>5.1159999999999997</v>
      </c>
      <c r="G106" s="5">
        <v>5.6950000000000003</v>
      </c>
      <c r="H106" s="5">
        <v>4.7009999999999996</v>
      </c>
      <c r="I106" s="3">
        <v>7</v>
      </c>
      <c r="J106" t="s">
        <v>15</v>
      </c>
      <c r="K106">
        <v>0</v>
      </c>
      <c r="L106">
        <f t="shared" si="16"/>
        <v>3</v>
      </c>
      <c r="M106" s="5">
        <f t="shared" si="17"/>
        <v>9.7246553723102647E-3</v>
      </c>
      <c r="N106" s="5">
        <f t="shared" si="13"/>
        <v>7.4700000000000003E-2</v>
      </c>
      <c r="O106" s="5">
        <f t="shared" si="14"/>
        <v>1.4243028364866461E-3</v>
      </c>
      <c r="P106" s="5">
        <f t="shared" si="18"/>
        <v>8.3003525358236185E-3</v>
      </c>
      <c r="Q106" s="5">
        <f t="shared" si="19"/>
        <v>3.6861729172215085E-3</v>
      </c>
      <c r="R106" s="15">
        <f t="shared" si="20"/>
        <v>2.2618700807348624E-3</v>
      </c>
      <c r="S106">
        <f t="shared" si="15"/>
        <v>0</v>
      </c>
      <c r="T106">
        <f t="shared" si="21"/>
        <v>67</v>
      </c>
      <c r="U106" t="b">
        <f t="shared" si="22"/>
        <v>0</v>
      </c>
      <c r="V106" s="2">
        <v>36896</v>
      </c>
      <c r="Y106" s="2"/>
      <c r="AB106" s="2"/>
    </row>
    <row r="107" spans="1:28" x14ac:dyDescent="0.2">
      <c r="A107" s="2">
        <v>36903</v>
      </c>
      <c r="B107" s="5">
        <v>7.42</v>
      </c>
      <c r="C107" s="5">
        <v>8.6405999999999992</v>
      </c>
      <c r="D107" s="5">
        <v>195.94</v>
      </c>
      <c r="E107" s="5">
        <v>164.04900000000001</v>
      </c>
      <c r="F107" s="5">
        <v>5.3230000000000004</v>
      </c>
      <c r="G107" s="5">
        <v>5.67875</v>
      </c>
      <c r="H107" s="5">
        <v>4.8</v>
      </c>
      <c r="I107" s="3">
        <v>7</v>
      </c>
      <c r="J107" t="s">
        <v>16</v>
      </c>
      <c r="K107">
        <v>1</v>
      </c>
      <c r="L107">
        <f t="shared" si="16"/>
        <v>0</v>
      </c>
      <c r="M107" s="5">
        <f t="shared" si="17"/>
        <v>-8.8773110093831598E-3</v>
      </c>
      <c r="N107" s="5">
        <f t="shared" si="13"/>
        <v>7.4200000000000002E-2</v>
      </c>
      <c r="O107" s="5">
        <f t="shared" si="14"/>
        <v>1.4148497477022293E-3</v>
      </c>
      <c r="P107" s="5">
        <f t="shared" si="18"/>
        <v>-1.0292160757085389E-2</v>
      </c>
      <c r="Q107" s="5">
        <f t="shared" si="19"/>
        <v>-1.0686221889869119E-2</v>
      </c>
      <c r="R107" s="15">
        <f t="shared" si="20"/>
        <v>-1.2101071637571348E-2</v>
      </c>
      <c r="S107">
        <f t="shared" si="15"/>
        <v>0</v>
      </c>
      <c r="T107">
        <f t="shared" si="21"/>
        <v>68</v>
      </c>
      <c r="U107" t="b">
        <f t="shared" si="22"/>
        <v>0</v>
      </c>
      <c r="V107" s="2">
        <v>36903</v>
      </c>
      <c r="Y107" s="2"/>
      <c r="AB107" s="2"/>
    </row>
    <row r="108" spans="1:28" x14ac:dyDescent="0.2">
      <c r="A108" s="2">
        <v>36910</v>
      </c>
      <c r="B108" s="5">
        <v>7.41</v>
      </c>
      <c r="C108" s="5">
        <v>8.7896999999999998</v>
      </c>
      <c r="D108" s="5">
        <v>197.94300000000001</v>
      </c>
      <c r="E108" s="5">
        <v>165.161</v>
      </c>
      <c r="F108" s="5">
        <v>5.2409999999999997</v>
      </c>
      <c r="G108" s="5">
        <v>5.6112500000000001</v>
      </c>
      <c r="H108" s="5">
        <v>4.7629999999999999</v>
      </c>
      <c r="I108" s="3">
        <v>7</v>
      </c>
      <c r="J108" t="s">
        <v>17</v>
      </c>
      <c r="K108">
        <v>0</v>
      </c>
      <c r="L108">
        <f t="shared" si="16"/>
        <v>1</v>
      </c>
      <c r="M108" s="5">
        <f t="shared" si="17"/>
        <v>1.0222517097070671E-2</v>
      </c>
      <c r="N108" s="5">
        <f t="shared" si="13"/>
        <v>7.4099999999999999E-2</v>
      </c>
      <c r="O108" s="5">
        <f t="shared" si="14"/>
        <v>1.4129590014408944E-3</v>
      </c>
      <c r="P108" s="5">
        <f t="shared" si="18"/>
        <v>8.809558095629777E-3</v>
      </c>
      <c r="Q108" s="5">
        <f t="shared" si="19"/>
        <v>6.7784625325360004E-3</v>
      </c>
      <c r="R108" s="15">
        <f t="shared" si="20"/>
        <v>5.365503531095106E-3</v>
      </c>
      <c r="S108">
        <f t="shared" si="15"/>
        <v>0</v>
      </c>
      <c r="T108">
        <f t="shared" si="21"/>
        <v>69</v>
      </c>
      <c r="U108" t="b">
        <f t="shared" si="22"/>
        <v>0</v>
      </c>
      <c r="V108" s="2">
        <v>36910</v>
      </c>
      <c r="Y108" s="2"/>
      <c r="AB108" s="2"/>
    </row>
    <row r="109" spans="1:28" x14ac:dyDescent="0.2">
      <c r="A109" s="2">
        <v>36917</v>
      </c>
      <c r="B109" s="5">
        <v>7.36</v>
      </c>
      <c r="C109" s="5">
        <v>8.8840000000000003</v>
      </c>
      <c r="D109" s="5">
        <v>198.38</v>
      </c>
      <c r="E109" s="5">
        <v>165.089</v>
      </c>
      <c r="F109" s="5">
        <v>5.1680000000000001</v>
      </c>
      <c r="G109" s="5">
        <v>5.5674999999999999</v>
      </c>
      <c r="H109" s="5">
        <v>4.7839999999999998</v>
      </c>
      <c r="I109" s="3">
        <v>7</v>
      </c>
      <c r="J109" t="s">
        <v>18</v>
      </c>
      <c r="K109">
        <v>0</v>
      </c>
      <c r="L109">
        <f t="shared" si="16"/>
        <v>2</v>
      </c>
      <c r="M109" s="5">
        <f t="shared" si="17"/>
        <v>2.207706258872344E-3</v>
      </c>
      <c r="N109" s="5">
        <f t="shared" si="13"/>
        <v>7.3599999999999999E-2</v>
      </c>
      <c r="O109" s="5">
        <f t="shared" si="14"/>
        <v>1.4035046275018281E-3</v>
      </c>
      <c r="P109" s="5">
        <f t="shared" si="18"/>
        <v>8.0420163137051581E-4</v>
      </c>
      <c r="Q109" s="5">
        <f t="shared" si="19"/>
        <v>-4.3593826629773069E-4</v>
      </c>
      <c r="R109" s="15">
        <f t="shared" si="20"/>
        <v>-1.8394428937995588E-3</v>
      </c>
      <c r="S109">
        <f t="shared" si="15"/>
        <v>0</v>
      </c>
      <c r="T109">
        <f t="shared" si="21"/>
        <v>70</v>
      </c>
      <c r="U109" t="b">
        <f t="shared" si="22"/>
        <v>0</v>
      </c>
      <c r="V109" s="2">
        <v>36917</v>
      </c>
      <c r="Y109" s="2"/>
      <c r="AB109" s="2"/>
    </row>
    <row r="110" spans="1:28" x14ac:dyDescent="0.2">
      <c r="A110" s="2">
        <v>36924</v>
      </c>
      <c r="B110" s="5">
        <v>7.38</v>
      </c>
      <c r="C110" s="5">
        <v>8.7529000000000003</v>
      </c>
      <c r="D110" s="5">
        <v>202.93299999999999</v>
      </c>
      <c r="E110" s="5">
        <v>168.34700000000001</v>
      </c>
      <c r="F110" s="5">
        <v>5.085</v>
      </c>
      <c r="G110" s="5">
        <v>5.3975</v>
      </c>
      <c r="H110" s="5">
        <v>4.7240000000000002</v>
      </c>
      <c r="I110" s="3">
        <v>7</v>
      </c>
      <c r="J110" t="s">
        <v>19</v>
      </c>
      <c r="K110">
        <v>0</v>
      </c>
      <c r="L110">
        <f t="shared" si="16"/>
        <v>3</v>
      </c>
      <c r="M110" s="5">
        <f t="shared" si="17"/>
        <v>2.2950902308700449E-2</v>
      </c>
      <c r="N110" s="5">
        <f t="shared" si="13"/>
        <v>7.3800000000000004E-2</v>
      </c>
      <c r="O110" s="5">
        <f t="shared" si="14"/>
        <v>1.4072865056120598E-3</v>
      </c>
      <c r="P110" s="5">
        <f t="shared" si="18"/>
        <v>2.154361580308839E-2</v>
      </c>
      <c r="Q110" s="5">
        <f t="shared" si="19"/>
        <v>1.9734809708702672E-2</v>
      </c>
      <c r="R110" s="15">
        <f t="shared" si="20"/>
        <v>1.8327523203090612E-2</v>
      </c>
      <c r="S110">
        <f t="shared" si="15"/>
        <v>0</v>
      </c>
      <c r="T110">
        <f t="shared" si="21"/>
        <v>71</v>
      </c>
      <c r="U110" t="b">
        <f t="shared" si="22"/>
        <v>0</v>
      </c>
      <c r="V110" s="2">
        <v>36924</v>
      </c>
      <c r="Y110" s="2"/>
      <c r="AB110" s="2"/>
    </row>
    <row r="111" spans="1:28" x14ac:dyDescent="0.2">
      <c r="A111" s="2">
        <v>36931</v>
      </c>
      <c r="B111" s="5">
        <v>7.26</v>
      </c>
      <c r="C111" s="5">
        <v>8.8744999999999994</v>
      </c>
      <c r="D111" s="5">
        <v>203.61199999999999</v>
      </c>
      <c r="E111" s="5">
        <v>169.124</v>
      </c>
      <c r="F111" s="5">
        <v>5.0540000000000003</v>
      </c>
      <c r="G111" s="5">
        <v>5.41</v>
      </c>
      <c r="H111" s="5">
        <v>4.734</v>
      </c>
      <c r="I111" s="3">
        <v>7</v>
      </c>
      <c r="J111" t="s">
        <v>20</v>
      </c>
      <c r="K111">
        <v>0</v>
      </c>
      <c r="L111">
        <f t="shared" si="16"/>
        <v>4</v>
      </c>
      <c r="M111" s="5">
        <f t="shared" si="17"/>
        <v>3.3459319085609174E-3</v>
      </c>
      <c r="N111" s="5">
        <f t="shared" si="13"/>
        <v>7.2599999999999998E-2</v>
      </c>
      <c r="O111" s="5">
        <f t="shared" si="14"/>
        <v>1.3845926656499419E-3</v>
      </c>
      <c r="P111" s="5">
        <f t="shared" si="18"/>
        <v>1.9613392429109755E-3</v>
      </c>
      <c r="Q111" s="5">
        <f t="shared" si="19"/>
        <v>4.6154668630862261E-3</v>
      </c>
      <c r="R111" s="15">
        <f t="shared" si="20"/>
        <v>3.2308741974362842E-3</v>
      </c>
      <c r="S111">
        <f t="shared" si="15"/>
        <v>0</v>
      </c>
      <c r="T111">
        <f t="shared" si="21"/>
        <v>72</v>
      </c>
      <c r="U111" t="b">
        <f t="shared" si="22"/>
        <v>0</v>
      </c>
      <c r="V111" s="2">
        <v>36931</v>
      </c>
      <c r="Y111" s="2"/>
      <c r="AB111" s="2"/>
    </row>
    <row r="112" spans="1:28" x14ac:dyDescent="0.2">
      <c r="A112" s="2">
        <v>36938</v>
      </c>
      <c r="B112" s="5">
        <v>7.28</v>
      </c>
      <c r="C112" s="5">
        <v>8.9582999999999995</v>
      </c>
      <c r="D112" s="5">
        <v>198.82400000000001</v>
      </c>
      <c r="E112" s="5">
        <v>165.595</v>
      </c>
      <c r="F112" s="5">
        <v>4.9800000000000004</v>
      </c>
      <c r="G112" s="5">
        <v>5.41</v>
      </c>
      <c r="H112" s="5">
        <v>4.7519999999999998</v>
      </c>
      <c r="I112" s="3">
        <v>7</v>
      </c>
      <c r="J112" t="s">
        <v>21</v>
      </c>
      <c r="K112">
        <v>0</v>
      </c>
      <c r="L112">
        <f t="shared" si="16"/>
        <v>5</v>
      </c>
      <c r="M112" s="5">
        <f t="shared" si="17"/>
        <v>-2.3515313439286367E-2</v>
      </c>
      <c r="N112" s="5">
        <f t="shared" si="13"/>
        <v>7.2800000000000004E-2</v>
      </c>
      <c r="O112" s="5">
        <f t="shared" si="14"/>
        <v>1.388375400914299E-3</v>
      </c>
      <c r="P112" s="5">
        <f t="shared" si="18"/>
        <v>-2.4903688840200666E-2</v>
      </c>
      <c r="Q112" s="5">
        <f t="shared" si="19"/>
        <v>-2.086634658593689E-2</v>
      </c>
      <c r="R112" s="15">
        <f t="shared" si="20"/>
        <v>-2.2254721986851189E-2</v>
      </c>
      <c r="S112">
        <f t="shared" si="15"/>
        <v>0</v>
      </c>
      <c r="T112">
        <f t="shared" si="21"/>
        <v>73</v>
      </c>
      <c r="U112" t="b">
        <f t="shared" si="22"/>
        <v>0</v>
      </c>
      <c r="V112" s="2">
        <v>36938</v>
      </c>
      <c r="Y112" s="2"/>
      <c r="AB112" s="2"/>
    </row>
    <row r="113" spans="1:28" x14ac:dyDescent="0.2">
      <c r="A113" s="2">
        <v>36945</v>
      </c>
      <c r="B113" s="5">
        <v>7.35</v>
      </c>
      <c r="C113" s="5">
        <v>8.9666999999999994</v>
      </c>
      <c r="D113" s="5">
        <v>200.57400000000001</v>
      </c>
      <c r="E113" s="5">
        <v>167.70599999999999</v>
      </c>
      <c r="F113" s="5">
        <v>4.8870000000000005</v>
      </c>
      <c r="G113" s="5">
        <v>5.3</v>
      </c>
      <c r="H113" s="5">
        <v>4.8070000000000004</v>
      </c>
      <c r="I113" s="3">
        <v>7</v>
      </c>
      <c r="J113" t="s">
        <v>22</v>
      </c>
      <c r="K113">
        <v>1</v>
      </c>
      <c r="L113">
        <f t="shared" si="16"/>
        <v>0</v>
      </c>
      <c r="M113" s="5">
        <f t="shared" si="17"/>
        <v>8.8017543153744437E-3</v>
      </c>
      <c r="N113" s="5">
        <f t="shared" si="13"/>
        <v>7.3499999999999996E-2</v>
      </c>
      <c r="O113" s="5">
        <f t="shared" si="14"/>
        <v>1.4016136241732369E-3</v>
      </c>
      <c r="P113" s="5">
        <f t="shared" si="18"/>
        <v>7.4001406912012069E-3</v>
      </c>
      <c r="Q113" s="5">
        <f t="shared" si="19"/>
        <v>1.2747969443521745E-2</v>
      </c>
      <c r="R113" s="15">
        <f t="shared" si="20"/>
        <v>1.1346355819348508E-2</v>
      </c>
      <c r="S113">
        <f t="shared" si="15"/>
        <v>0</v>
      </c>
      <c r="T113">
        <f t="shared" si="21"/>
        <v>74</v>
      </c>
      <c r="U113" t="b">
        <f t="shared" si="22"/>
        <v>0</v>
      </c>
      <c r="V113" s="2">
        <v>36945</v>
      </c>
      <c r="Y113" s="2"/>
      <c r="AB113" s="2"/>
    </row>
    <row r="114" spans="1:28" x14ac:dyDescent="0.2">
      <c r="A114" s="2">
        <v>36952</v>
      </c>
      <c r="B114" s="5">
        <v>7.41</v>
      </c>
      <c r="C114" s="5">
        <v>8.7884999999999991</v>
      </c>
      <c r="D114" s="5">
        <v>196.44900000000001</v>
      </c>
      <c r="E114" s="5">
        <v>162.83799999999999</v>
      </c>
      <c r="F114" s="5">
        <v>4.8360000000000003</v>
      </c>
      <c r="G114" s="5">
        <v>5.0824999999999996</v>
      </c>
      <c r="H114" s="5">
        <v>4.7610000000000001</v>
      </c>
      <c r="I114" s="3">
        <v>7</v>
      </c>
      <c r="J114" t="s">
        <v>23</v>
      </c>
      <c r="K114">
        <v>0</v>
      </c>
      <c r="L114">
        <f t="shared" si="16"/>
        <v>1</v>
      </c>
      <c r="M114" s="5">
        <f t="shared" si="17"/>
        <v>-2.0565975649884827E-2</v>
      </c>
      <c r="N114" s="5">
        <f t="shared" si="13"/>
        <v>7.4099999999999999E-2</v>
      </c>
      <c r="O114" s="5">
        <f t="shared" si="14"/>
        <v>1.4129590014408944E-3</v>
      </c>
      <c r="P114" s="5">
        <f t="shared" si="18"/>
        <v>-2.1978934651325721E-2</v>
      </c>
      <c r="Q114" s="5">
        <f t="shared" si="19"/>
        <v>-2.9026987704673601E-2</v>
      </c>
      <c r="R114" s="15">
        <f t="shared" si="20"/>
        <v>-3.0439946706114496E-2</v>
      </c>
      <c r="S114">
        <f t="shared" si="15"/>
        <v>0</v>
      </c>
      <c r="T114">
        <f t="shared" si="21"/>
        <v>75</v>
      </c>
      <c r="U114" t="b">
        <f t="shared" si="22"/>
        <v>0</v>
      </c>
      <c r="V114" s="2">
        <v>36952</v>
      </c>
      <c r="Y114" s="2"/>
      <c r="AB114" s="2"/>
    </row>
    <row r="115" spans="1:28" x14ac:dyDescent="0.2">
      <c r="A115" s="2">
        <v>36959</v>
      </c>
      <c r="B115" s="5">
        <v>7.41</v>
      </c>
      <c r="C115" s="5">
        <v>8.7873999999999999</v>
      </c>
      <c r="D115" s="5">
        <v>201.37100000000001</v>
      </c>
      <c r="E115" s="5">
        <v>168.24700000000001</v>
      </c>
      <c r="F115" s="5">
        <v>4.7110000000000003</v>
      </c>
      <c r="G115" s="5">
        <v>5.04</v>
      </c>
      <c r="H115" s="5">
        <v>4.782</v>
      </c>
      <c r="I115" s="3">
        <v>7</v>
      </c>
      <c r="J115" t="s">
        <v>24</v>
      </c>
      <c r="K115">
        <v>0</v>
      </c>
      <c r="L115">
        <f t="shared" si="16"/>
        <v>2</v>
      </c>
      <c r="M115" s="5">
        <f t="shared" si="17"/>
        <v>2.5054848841175037E-2</v>
      </c>
      <c r="N115" s="5">
        <f t="shared" si="13"/>
        <v>7.4099999999999999E-2</v>
      </c>
      <c r="O115" s="5">
        <f t="shared" si="14"/>
        <v>1.4129590014408944E-3</v>
      </c>
      <c r="P115" s="5">
        <f t="shared" si="18"/>
        <v>2.3641889839734143E-2</v>
      </c>
      <c r="Q115" s="5">
        <f t="shared" si="19"/>
        <v>3.3217062356452498E-2</v>
      </c>
      <c r="R115" s="15">
        <f t="shared" si="20"/>
        <v>3.1804103355011604E-2</v>
      </c>
      <c r="S115">
        <f t="shared" si="15"/>
        <v>0</v>
      </c>
      <c r="T115">
        <f t="shared" si="21"/>
        <v>76</v>
      </c>
      <c r="U115" t="b">
        <f t="shared" si="22"/>
        <v>0</v>
      </c>
      <c r="V115" s="2">
        <v>36959</v>
      </c>
      <c r="Y115" s="2"/>
      <c r="AB115" s="2"/>
    </row>
    <row r="116" spans="1:28" x14ac:dyDescent="0.2">
      <c r="A116" s="2">
        <v>36966</v>
      </c>
      <c r="B116" s="5">
        <v>7.38</v>
      </c>
      <c r="C116" s="5">
        <v>9.0931999999999995</v>
      </c>
      <c r="D116" s="5">
        <v>188.012</v>
      </c>
      <c r="E116" s="5">
        <v>156.202</v>
      </c>
      <c r="F116" s="5">
        <v>4.5250000000000004</v>
      </c>
      <c r="G116" s="5">
        <v>4.9000000000000004</v>
      </c>
      <c r="H116" s="5">
        <v>4.7690000000000001</v>
      </c>
      <c r="I116" s="3">
        <v>7</v>
      </c>
      <c r="J116" t="s">
        <v>25</v>
      </c>
      <c r="K116">
        <v>0</v>
      </c>
      <c r="L116">
        <f t="shared" si="16"/>
        <v>3</v>
      </c>
      <c r="M116" s="5">
        <f t="shared" si="17"/>
        <v>-6.6340237670766911E-2</v>
      </c>
      <c r="N116" s="5">
        <f t="shared" si="13"/>
        <v>7.3800000000000004E-2</v>
      </c>
      <c r="O116" s="5">
        <f t="shared" si="14"/>
        <v>1.4072865056120598E-3</v>
      </c>
      <c r="P116" s="5">
        <f t="shared" si="18"/>
        <v>-6.774752417637897E-2</v>
      </c>
      <c r="Q116" s="5">
        <f t="shared" si="19"/>
        <v>-7.1591172502332934E-2</v>
      </c>
      <c r="R116" s="15">
        <f t="shared" si="20"/>
        <v>-7.2998459007944994E-2</v>
      </c>
      <c r="S116">
        <f t="shared" si="15"/>
        <v>0</v>
      </c>
      <c r="T116">
        <f t="shared" si="21"/>
        <v>77</v>
      </c>
      <c r="U116" t="b">
        <f t="shared" si="22"/>
        <v>0</v>
      </c>
      <c r="V116" s="2">
        <v>36966</v>
      </c>
      <c r="Y116" s="2"/>
      <c r="AB116" s="2"/>
    </row>
    <row r="117" spans="1:28" x14ac:dyDescent="0.2">
      <c r="A117" s="2">
        <v>36973</v>
      </c>
      <c r="B117" s="5">
        <v>7.39</v>
      </c>
      <c r="C117" s="5">
        <v>9.0888000000000009</v>
      </c>
      <c r="D117" s="5">
        <v>178.161</v>
      </c>
      <c r="E117" s="5">
        <v>148.97200000000001</v>
      </c>
      <c r="F117" s="5">
        <v>4.3380000000000001</v>
      </c>
      <c r="G117" s="5">
        <v>4.8600000000000003</v>
      </c>
      <c r="H117" s="5">
        <v>4.5739999999999998</v>
      </c>
      <c r="I117" s="3">
        <v>7</v>
      </c>
      <c r="J117" t="s">
        <v>26</v>
      </c>
      <c r="K117">
        <v>0</v>
      </c>
      <c r="L117">
        <f t="shared" si="16"/>
        <v>4</v>
      </c>
      <c r="M117" s="5">
        <f t="shared" si="17"/>
        <v>-5.2395591770738048E-2</v>
      </c>
      <c r="N117" s="5">
        <f t="shared" si="13"/>
        <v>7.3899999999999993E-2</v>
      </c>
      <c r="O117" s="5">
        <f t="shared" si="14"/>
        <v>1.4091773803979191E-3</v>
      </c>
      <c r="P117" s="5">
        <f t="shared" si="18"/>
        <v>-5.3804769151135967E-2</v>
      </c>
      <c r="Q117" s="5">
        <f t="shared" si="19"/>
        <v>-4.6286219126515649E-2</v>
      </c>
      <c r="R117" s="15">
        <f t="shared" si="20"/>
        <v>-4.7695396506913568E-2</v>
      </c>
      <c r="S117">
        <f t="shared" si="15"/>
        <v>0</v>
      </c>
      <c r="T117">
        <f t="shared" si="21"/>
        <v>78</v>
      </c>
      <c r="U117" t="b">
        <f t="shared" si="22"/>
        <v>0</v>
      </c>
      <c r="V117" s="2">
        <v>36973</v>
      </c>
      <c r="Y117" s="2"/>
      <c r="AB117" s="2"/>
    </row>
    <row r="118" spans="1:28" x14ac:dyDescent="0.2">
      <c r="A118" s="2">
        <v>36980</v>
      </c>
      <c r="B118" s="5">
        <v>7.39</v>
      </c>
      <c r="C118" s="5">
        <v>9.1743000000000006</v>
      </c>
      <c r="D118" s="5">
        <v>184.12899999999999</v>
      </c>
      <c r="E118" s="5">
        <v>153.66999999999999</v>
      </c>
      <c r="F118" s="5">
        <v>4.2859999999999996</v>
      </c>
      <c r="G118" s="5">
        <v>4.8787500000000001</v>
      </c>
      <c r="H118" s="5">
        <v>4.5609999999999999</v>
      </c>
      <c r="I118" s="3">
        <v>7</v>
      </c>
      <c r="J118" t="s">
        <v>27</v>
      </c>
      <c r="K118">
        <v>0</v>
      </c>
      <c r="L118">
        <f t="shared" si="16"/>
        <v>5</v>
      </c>
      <c r="M118" s="5">
        <f t="shared" si="17"/>
        <v>3.3497791323578108E-2</v>
      </c>
      <c r="N118" s="5">
        <f t="shared" si="13"/>
        <v>7.3899999999999993E-2</v>
      </c>
      <c r="O118" s="5">
        <f t="shared" si="14"/>
        <v>1.4091773803979191E-3</v>
      </c>
      <c r="P118" s="5">
        <f t="shared" si="18"/>
        <v>3.2088613943180189E-2</v>
      </c>
      <c r="Q118" s="5">
        <f t="shared" si="19"/>
        <v>3.1536127594447239E-2</v>
      </c>
      <c r="R118" s="15">
        <f t="shared" si="20"/>
        <v>3.0126950214049319E-2</v>
      </c>
      <c r="S118">
        <f t="shared" si="15"/>
        <v>0</v>
      </c>
      <c r="T118">
        <f t="shared" si="21"/>
        <v>79</v>
      </c>
      <c r="U118" t="b">
        <f t="shared" si="22"/>
        <v>0</v>
      </c>
      <c r="V118" s="2">
        <v>36980</v>
      </c>
      <c r="Y118" s="2"/>
      <c r="AB118" s="2"/>
    </row>
    <row r="119" spans="1:28" x14ac:dyDescent="0.2">
      <c r="A119" s="2">
        <v>36987</v>
      </c>
      <c r="B119" s="5">
        <v>7.43</v>
      </c>
      <c r="C119" s="5">
        <v>8.9689999999999994</v>
      </c>
      <c r="D119" s="5">
        <v>184.06800000000001</v>
      </c>
      <c r="E119" s="5">
        <v>154.37200000000001</v>
      </c>
      <c r="F119" s="5">
        <v>3.9249999999999998</v>
      </c>
      <c r="G119" s="5">
        <v>4.8062500000000004</v>
      </c>
      <c r="H119" s="5">
        <v>4.5739999999999998</v>
      </c>
      <c r="I119" s="3">
        <v>7</v>
      </c>
      <c r="J119" t="s">
        <v>28</v>
      </c>
      <c r="K119">
        <v>1</v>
      </c>
      <c r="L119">
        <f t="shared" si="16"/>
        <v>0</v>
      </c>
      <c r="M119" s="5">
        <f t="shared" si="17"/>
        <v>-3.3128947639959883E-4</v>
      </c>
      <c r="N119" s="5">
        <f t="shared" si="13"/>
        <v>7.4299999999999991E-2</v>
      </c>
      <c r="O119" s="5">
        <f t="shared" si="14"/>
        <v>1.4167404511258308E-3</v>
      </c>
      <c r="P119" s="5">
        <f t="shared" si="18"/>
        <v>-1.7480299275254296E-3</v>
      </c>
      <c r="Q119" s="5">
        <f t="shared" si="19"/>
        <v>4.5682306240646398E-3</v>
      </c>
      <c r="R119" s="15">
        <f t="shared" si="20"/>
        <v>3.151490172938809E-3</v>
      </c>
      <c r="S119">
        <f t="shared" si="15"/>
        <v>0</v>
      </c>
      <c r="T119">
        <f t="shared" si="21"/>
        <v>80</v>
      </c>
      <c r="U119" t="b">
        <f t="shared" si="22"/>
        <v>0</v>
      </c>
      <c r="V119" s="2">
        <v>36987</v>
      </c>
      <c r="Y119" s="2"/>
      <c r="AB119" s="2"/>
    </row>
    <row r="120" spans="1:28" x14ac:dyDescent="0.2">
      <c r="A120" s="2">
        <v>36994</v>
      </c>
      <c r="B120" s="5">
        <v>7.42</v>
      </c>
      <c r="C120" s="5">
        <v>9.1414000000000009</v>
      </c>
      <c r="D120" s="5">
        <v>189.69399999999999</v>
      </c>
      <c r="E120" s="5">
        <v>159.767</v>
      </c>
      <c r="F120" s="5">
        <v>3.9969999999999999</v>
      </c>
      <c r="G120" s="5">
        <v>4.7787500000000005</v>
      </c>
      <c r="H120" s="5">
        <v>4.742</v>
      </c>
      <c r="I120" s="3">
        <v>7</v>
      </c>
      <c r="J120" t="s">
        <v>29</v>
      </c>
      <c r="K120">
        <v>0</v>
      </c>
      <c r="L120">
        <f t="shared" si="16"/>
        <v>1</v>
      </c>
      <c r="M120" s="5">
        <f t="shared" si="17"/>
        <v>3.0564791272790437E-2</v>
      </c>
      <c r="N120" s="5">
        <f t="shared" si="13"/>
        <v>7.4200000000000002E-2</v>
      </c>
      <c r="O120" s="5">
        <f t="shared" si="14"/>
        <v>1.4148497477022293E-3</v>
      </c>
      <c r="P120" s="5">
        <f t="shared" si="18"/>
        <v>2.9149941525088208E-2</v>
      </c>
      <c r="Q120" s="5">
        <f t="shared" si="19"/>
        <v>3.4948047573394092E-2</v>
      </c>
      <c r="R120" s="15">
        <f t="shared" si="20"/>
        <v>3.3533197825691863E-2</v>
      </c>
      <c r="S120">
        <f t="shared" si="15"/>
        <v>0</v>
      </c>
      <c r="T120">
        <f t="shared" si="21"/>
        <v>81</v>
      </c>
      <c r="U120" t="b">
        <f t="shared" si="22"/>
        <v>0</v>
      </c>
      <c r="V120" s="2">
        <v>36994</v>
      </c>
      <c r="Y120" s="2"/>
      <c r="AB120" s="2"/>
    </row>
    <row r="121" spans="1:28" x14ac:dyDescent="0.2">
      <c r="A121" s="2">
        <v>37001</v>
      </c>
      <c r="B121" s="5">
        <v>7.5600000000000005</v>
      </c>
      <c r="C121" s="5">
        <v>9.0204000000000004</v>
      </c>
      <c r="D121" s="5">
        <v>188.25700000000001</v>
      </c>
      <c r="E121" s="5">
        <v>158.66399999999999</v>
      </c>
      <c r="F121" s="5">
        <v>3.7589999999999999</v>
      </c>
      <c r="G121" s="5">
        <v>4.4175000000000004</v>
      </c>
      <c r="H121" s="5">
        <v>4.7649999999999997</v>
      </c>
      <c r="I121" s="3">
        <v>7</v>
      </c>
      <c r="J121" t="s">
        <v>30</v>
      </c>
      <c r="K121">
        <v>0</v>
      </c>
      <c r="L121">
        <f t="shared" si="16"/>
        <v>2</v>
      </c>
      <c r="M121" s="5">
        <f t="shared" si="17"/>
        <v>-7.5753582084830962E-3</v>
      </c>
      <c r="N121" s="5">
        <f t="shared" si="13"/>
        <v>7.5600000000000001E-2</v>
      </c>
      <c r="O121" s="5">
        <f t="shared" si="14"/>
        <v>1.4413156983441588E-3</v>
      </c>
      <c r="P121" s="5">
        <f t="shared" si="18"/>
        <v>-9.016673906827255E-3</v>
      </c>
      <c r="Q121" s="5">
        <f t="shared" si="19"/>
        <v>-6.903803664085828E-3</v>
      </c>
      <c r="R121" s="15">
        <f t="shared" si="20"/>
        <v>-8.3451193624299869E-3</v>
      </c>
      <c r="S121">
        <f t="shared" si="15"/>
        <v>0</v>
      </c>
      <c r="T121">
        <f t="shared" si="21"/>
        <v>82</v>
      </c>
      <c r="U121" t="b">
        <f t="shared" si="22"/>
        <v>0</v>
      </c>
      <c r="V121" s="2">
        <v>37001</v>
      </c>
      <c r="Y121" s="2"/>
      <c r="AB121" s="2"/>
    </row>
    <row r="122" spans="1:28" x14ac:dyDescent="0.2">
      <c r="A122" s="2">
        <v>37008</v>
      </c>
      <c r="B122" s="5">
        <v>7.57</v>
      </c>
      <c r="C122" s="5">
        <v>9.0871999999999993</v>
      </c>
      <c r="D122" s="5">
        <v>194.114</v>
      </c>
      <c r="E122" s="5">
        <v>162.48400000000001</v>
      </c>
      <c r="F122" s="5">
        <v>3.8519999999999999</v>
      </c>
      <c r="G122" s="5">
        <v>4.3137499999999998</v>
      </c>
      <c r="H122" s="5">
        <v>4.7699999999999996</v>
      </c>
      <c r="I122" s="3">
        <v>7</v>
      </c>
      <c r="J122" t="s">
        <v>31</v>
      </c>
      <c r="K122">
        <v>0</v>
      </c>
      <c r="L122">
        <f t="shared" si="16"/>
        <v>3</v>
      </c>
      <c r="M122" s="5">
        <f t="shared" si="17"/>
        <v>3.1111724929218987E-2</v>
      </c>
      <c r="N122" s="5">
        <f t="shared" si="13"/>
        <v>7.5700000000000003E-2</v>
      </c>
      <c r="O122" s="5">
        <f t="shared" si="14"/>
        <v>1.4432058022555427E-3</v>
      </c>
      <c r="P122" s="5">
        <f t="shared" si="18"/>
        <v>2.9668519126963444E-2</v>
      </c>
      <c r="Q122" s="5">
        <f t="shared" si="19"/>
        <v>2.4076034891342912E-2</v>
      </c>
      <c r="R122" s="15">
        <f t="shared" si="20"/>
        <v>2.263282908908737E-2</v>
      </c>
      <c r="S122">
        <f t="shared" si="15"/>
        <v>0</v>
      </c>
      <c r="T122">
        <f t="shared" si="21"/>
        <v>83</v>
      </c>
      <c r="U122" t="b">
        <f t="shared" si="22"/>
        <v>0</v>
      </c>
      <c r="V122" s="2">
        <v>37008</v>
      </c>
      <c r="Y122" s="2"/>
      <c r="AB122" s="2"/>
    </row>
    <row r="123" spans="1:28" x14ac:dyDescent="0.2">
      <c r="A123" s="2">
        <v>37015</v>
      </c>
      <c r="B123" s="5">
        <v>7.5600000000000005</v>
      </c>
      <c r="C123" s="5">
        <v>9.0497999999999994</v>
      </c>
      <c r="D123" s="5">
        <v>194.11600000000001</v>
      </c>
      <c r="E123" s="5">
        <v>161.78399999999999</v>
      </c>
      <c r="F123" s="5">
        <v>3.7279999999999998</v>
      </c>
      <c r="G123" s="5">
        <v>4.2699999999999996</v>
      </c>
      <c r="H123" s="5">
        <v>4.8140000000000001</v>
      </c>
      <c r="I123" s="3">
        <v>7</v>
      </c>
      <c r="J123" t="s">
        <v>32</v>
      </c>
      <c r="K123">
        <v>0</v>
      </c>
      <c r="L123">
        <f t="shared" si="16"/>
        <v>4</v>
      </c>
      <c r="M123" s="5">
        <f t="shared" si="17"/>
        <v>1.0303223878738166E-5</v>
      </c>
      <c r="N123" s="5">
        <f t="shared" si="13"/>
        <v>7.5600000000000001E-2</v>
      </c>
      <c r="O123" s="5">
        <f t="shared" si="14"/>
        <v>1.4413156983441588E-3</v>
      </c>
      <c r="P123" s="5">
        <f t="shared" si="18"/>
        <v>-1.4310124744654207E-3</v>
      </c>
      <c r="Q123" s="5">
        <f t="shared" si="19"/>
        <v>-4.3081164914700043E-3</v>
      </c>
      <c r="R123" s="15">
        <f t="shared" si="20"/>
        <v>-5.7494321898141632E-3</v>
      </c>
      <c r="S123">
        <f t="shared" si="15"/>
        <v>0</v>
      </c>
      <c r="T123">
        <f t="shared" si="21"/>
        <v>84</v>
      </c>
      <c r="U123" t="b">
        <f t="shared" si="22"/>
        <v>0</v>
      </c>
      <c r="V123" s="2">
        <v>37015</v>
      </c>
      <c r="Y123" s="2"/>
      <c r="AB123" s="2"/>
    </row>
    <row r="124" spans="1:28" x14ac:dyDescent="0.2">
      <c r="A124" s="2">
        <v>37022</v>
      </c>
      <c r="B124" s="5">
        <v>7.45</v>
      </c>
      <c r="C124" s="5">
        <v>9.16</v>
      </c>
      <c r="D124" s="5">
        <v>198.834</v>
      </c>
      <c r="E124" s="5">
        <v>167.125</v>
      </c>
      <c r="F124" s="5">
        <v>3.7389999999999999</v>
      </c>
      <c r="G124" s="5">
        <v>4.07</v>
      </c>
      <c r="H124" s="5">
        <v>4.5629999999999997</v>
      </c>
      <c r="I124" s="3">
        <v>7</v>
      </c>
      <c r="J124" t="s">
        <v>33</v>
      </c>
      <c r="K124">
        <v>0</v>
      </c>
      <c r="L124">
        <f t="shared" si="16"/>
        <v>5</v>
      </c>
      <c r="M124" s="5">
        <f t="shared" si="17"/>
        <v>2.4305054709555129E-2</v>
      </c>
      <c r="N124" s="5">
        <f t="shared" si="13"/>
        <v>7.4499999999999997E-2</v>
      </c>
      <c r="O124" s="5">
        <f t="shared" si="14"/>
        <v>1.4205217294691597E-3</v>
      </c>
      <c r="P124" s="5">
        <f t="shared" si="18"/>
        <v>2.288453298008597E-2</v>
      </c>
      <c r="Q124" s="5">
        <f t="shared" si="19"/>
        <v>3.3013153340256229E-2</v>
      </c>
      <c r="R124" s="15">
        <f t="shared" si="20"/>
        <v>3.159263161078707E-2</v>
      </c>
      <c r="S124">
        <f t="shared" si="15"/>
        <v>0</v>
      </c>
      <c r="T124">
        <f t="shared" si="21"/>
        <v>85</v>
      </c>
      <c r="U124" t="b">
        <f t="shared" si="22"/>
        <v>0</v>
      </c>
      <c r="V124" s="2">
        <v>37022</v>
      </c>
      <c r="Y124" s="2"/>
      <c r="AB124" s="2"/>
    </row>
    <row r="125" spans="1:28" x14ac:dyDescent="0.2">
      <c r="A125" s="2">
        <v>37029</v>
      </c>
      <c r="B125" s="5">
        <v>7.47</v>
      </c>
      <c r="C125" s="5">
        <v>9.0496999999999996</v>
      </c>
      <c r="D125" s="5">
        <v>198.63499999999999</v>
      </c>
      <c r="E125" s="5">
        <v>167.161</v>
      </c>
      <c r="F125" s="5">
        <v>3.5939999999999999</v>
      </c>
      <c r="G125" s="5">
        <v>4.0549999999999997</v>
      </c>
      <c r="H125" s="5">
        <v>4.5570000000000004</v>
      </c>
      <c r="I125" s="3">
        <v>7</v>
      </c>
      <c r="J125" t="s">
        <v>34</v>
      </c>
      <c r="K125">
        <v>1</v>
      </c>
      <c r="L125">
        <f t="shared" si="16"/>
        <v>0</v>
      </c>
      <c r="M125" s="5">
        <f t="shared" si="17"/>
        <v>-1.0008348672763123E-3</v>
      </c>
      <c r="N125" s="5">
        <f t="shared" si="13"/>
        <v>7.4700000000000003E-2</v>
      </c>
      <c r="O125" s="5">
        <f t="shared" si="14"/>
        <v>1.4243028364866461E-3</v>
      </c>
      <c r="P125" s="5">
        <f t="shared" si="18"/>
        <v>-2.4251377037629585E-3</v>
      </c>
      <c r="Q125" s="5">
        <f t="shared" si="19"/>
        <v>2.1540762902017008E-4</v>
      </c>
      <c r="R125" s="15">
        <f t="shared" si="20"/>
        <v>-1.2088952074664761E-3</v>
      </c>
      <c r="S125">
        <f t="shared" si="15"/>
        <v>0</v>
      </c>
      <c r="T125">
        <f t="shared" si="21"/>
        <v>86</v>
      </c>
      <c r="U125" t="b">
        <f t="shared" si="22"/>
        <v>0</v>
      </c>
      <c r="V125" s="2">
        <v>37029</v>
      </c>
      <c r="Y125" s="2"/>
      <c r="AB125" s="2"/>
    </row>
    <row r="126" spans="1:28" x14ac:dyDescent="0.2">
      <c r="A126" s="2">
        <v>37036</v>
      </c>
      <c r="B126" s="5">
        <v>7.39</v>
      </c>
      <c r="C126" s="5">
        <v>9.1737000000000002</v>
      </c>
      <c r="D126" s="5">
        <v>211.39500000000001</v>
      </c>
      <c r="E126" s="5">
        <v>171.684</v>
      </c>
      <c r="F126" s="5">
        <v>3.6560000000000001</v>
      </c>
      <c r="G126" s="5">
        <v>4.03</v>
      </c>
      <c r="H126" s="5">
        <v>4.5640000000000001</v>
      </c>
      <c r="I126" s="3">
        <v>7</v>
      </c>
      <c r="J126" t="s">
        <v>35</v>
      </c>
      <c r="K126">
        <v>0</v>
      </c>
      <c r="L126">
        <f t="shared" si="16"/>
        <v>1</v>
      </c>
      <c r="M126" s="5">
        <f t="shared" si="17"/>
        <v>6.4238427266091191E-2</v>
      </c>
      <c r="N126" s="5">
        <f t="shared" si="13"/>
        <v>7.3899999999999993E-2</v>
      </c>
      <c r="O126" s="5">
        <f t="shared" si="14"/>
        <v>1.4091773803979191E-3</v>
      </c>
      <c r="P126" s="5">
        <f t="shared" si="18"/>
        <v>6.2829249885693272E-2</v>
      </c>
      <c r="Q126" s="5">
        <f t="shared" si="19"/>
        <v>2.7057746723218923E-2</v>
      </c>
      <c r="R126" s="15">
        <f t="shared" si="20"/>
        <v>2.5648569342821004E-2</v>
      </c>
      <c r="S126">
        <f t="shared" si="15"/>
        <v>0</v>
      </c>
      <c r="T126">
        <f t="shared" si="21"/>
        <v>87</v>
      </c>
      <c r="U126" t="b">
        <f t="shared" si="22"/>
        <v>0</v>
      </c>
      <c r="V126" s="2">
        <v>37036</v>
      </c>
      <c r="Y126" s="2"/>
      <c r="AB126" s="2"/>
    </row>
    <row r="127" spans="1:28" x14ac:dyDescent="0.2">
      <c r="A127" s="2">
        <v>37043</v>
      </c>
      <c r="B127" s="5">
        <v>7.34</v>
      </c>
      <c r="C127" s="5">
        <v>9.4631000000000007</v>
      </c>
      <c r="D127" s="5">
        <v>207.45400000000001</v>
      </c>
      <c r="E127" s="5">
        <v>168.208</v>
      </c>
      <c r="F127" s="5">
        <v>3.6560000000000001</v>
      </c>
      <c r="G127" s="5">
        <v>3.9424999999999999</v>
      </c>
      <c r="H127" s="5">
        <v>4.5129999999999999</v>
      </c>
      <c r="I127" s="3">
        <v>7</v>
      </c>
      <c r="J127" t="s">
        <v>36</v>
      </c>
      <c r="K127">
        <v>0</v>
      </c>
      <c r="L127">
        <f t="shared" si="16"/>
        <v>2</v>
      </c>
      <c r="M127" s="5">
        <f t="shared" si="17"/>
        <v>-1.8642825043165612E-2</v>
      </c>
      <c r="N127" s="5">
        <f t="shared" si="13"/>
        <v>7.3399999999999993E-2</v>
      </c>
      <c r="O127" s="5">
        <f t="shared" si="14"/>
        <v>1.3997225779931455E-3</v>
      </c>
      <c r="P127" s="5">
        <f t="shared" si="18"/>
        <v>-2.0042547621158757E-2</v>
      </c>
      <c r="Q127" s="5">
        <f t="shared" si="19"/>
        <v>-2.0246499382586602E-2</v>
      </c>
      <c r="R127" s="15">
        <f t="shared" si="20"/>
        <v>-2.1646221960579748E-2</v>
      </c>
      <c r="S127">
        <f t="shared" si="15"/>
        <v>0</v>
      </c>
      <c r="T127">
        <f t="shared" si="21"/>
        <v>88</v>
      </c>
      <c r="U127" t="b">
        <f t="shared" si="22"/>
        <v>0</v>
      </c>
      <c r="V127" s="2">
        <v>37043</v>
      </c>
      <c r="Y127" s="2"/>
      <c r="AB127" s="2"/>
    </row>
    <row r="128" spans="1:28" x14ac:dyDescent="0.2">
      <c r="A128" s="2">
        <v>37050</v>
      </c>
      <c r="B128" s="5">
        <v>7.39</v>
      </c>
      <c r="C128" s="5">
        <v>9.3566000000000003</v>
      </c>
      <c r="D128" s="5">
        <v>207.751</v>
      </c>
      <c r="E128" s="5">
        <v>168.45400000000001</v>
      </c>
      <c r="F128" s="5">
        <v>3.6360000000000001</v>
      </c>
      <c r="G128" s="5">
        <v>3.9156300000000002</v>
      </c>
      <c r="H128" s="5">
        <v>4.4509999999999996</v>
      </c>
      <c r="I128" s="3">
        <v>7</v>
      </c>
      <c r="J128" t="s">
        <v>37</v>
      </c>
      <c r="K128">
        <v>0</v>
      </c>
      <c r="L128">
        <f t="shared" si="16"/>
        <v>3</v>
      </c>
      <c r="M128" s="5">
        <f t="shared" si="17"/>
        <v>1.4316426774128033E-3</v>
      </c>
      <c r="N128" s="5">
        <f t="shared" si="13"/>
        <v>7.3899999999999993E-2</v>
      </c>
      <c r="O128" s="5">
        <f t="shared" si="14"/>
        <v>1.4091773803979191E-3</v>
      </c>
      <c r="P128" s="5">
        <f t="shared" si="18"/>
        <v>2.24652970148842E-5</v>
      </c>
      <c r="Q128" s="5">
        <f t="shared" si="19"/>
        <v>1.4624750309142343E-3</v>
      </c>
      <c r="R128" s="15">
        <f t="shared" si="20"/>
        <v>5.3297650516315187E-5</v>
      </c>
      <c r="S128">
        <f t="shared" si="15"/>
        <v>0</v>
      </c>
      <c r="T128">
        <f t="shared" si="21"/>
        <v>89</v>
      </c>
      <c r="U128" t="b">
        <f t="shared" si="22"/>
        <v>0</v>
      </c>
      <c r="V128" s="2">
        <v>37050</v>
      </c>
      <c r="Y128" s="2"/>
      <c r="AB128" s="2"/>
    </row>
    <row r="129" spans="1:28" x14ac:dyDescent="0.2">
      <c r="A129" s="2">
        <v>37057</v>
      </c>
      <c r="B129" s="5">
        <v>7.48</v>
      </c>
      <c r="C129" s="5">
        <v>9.2523</v>
      </c>
      <c r="D129" s="5">
        <v>197.715</v>
      </c>
      <c r="E129" s="5">
        <v>160.071</v>
      </c>
      <c r="F129" s="5">
        <v>3.5019999999999998</v>
      </c>
      <c r="G129" s="5">
        <v>3.8512499999999998</v>
      </c>
      <c r="H129" s="5">
        <v>4.4649999999999999</v>
      </c>
      <c r="I129" s="3">
        <v>7</v>
      </c>
      <c r="J129" t="s">
        <v>38</v>
      </c>
      <c r="K129">
        <v>0</v>
      </c>
      <c r="L129">
        <f t="shared" si="16"/>
        <v>4</v>
      </c>
      <c r="M129" s="5">
        <f t="shared" si="17"/>
        <v>-4.8307830046546152E-2</v>
      </c>
      <c r="N129" s="5">
        <f t="shared" si="13"/>
        <v>7.4800000000000005E-2</v>
      </c>
      <c r="O129" s="5">
        <f t="shared" si="14"/>
        <v>1.4261933257533332E-3</v>
      </c>
      <c r="P129" s="5">
        <f t="shared" si="18"/>
        <v>-4.9734023372299485E-2</v>
      </c>
      <c r="Q129" s="5">
        <f t="shared" si="19"/>
        <v>-4.9764327353461479E-2</v>
      </c>
      <c r="R129" s="15">
        <f t="shared" si="20"/>
        <v>-5.1190520679214813E-2</v>
      </c>
      <c r="S129">
        <f t="shared" si="15"/>
        <v>0</v>
      </c>
      <c r="T129">
        <f t="shared" si="21"/>
        <v>90</v>
      </c>
      <c r="U129" t="b">
        <f t="shared" si="22"/>
        <v>0</v>
      </c>
      <c r="V129" s="2">
        <v>37057</v>
      </c>
      <c r="Y129" s="2"/>
      <c r="AB129" s="2"/>
    </row>
    <row r="130" spans="1:28" x14ac:dyDescent="0.2">
      <c r="A130" s="2">
        <v>37064</v>
      </c>
      <c r="B130" s="5">
        <v>7.43</v>
      </c>
      <c r="C130" s="5">
        <v>9.1972000000000005</v>
      </c>
      <c r="D130" s="5">
        <v>197.24700000000001</v>
      </c>
      <c r="E130" s="5">
        <v>160.20500000000001</v>
      </c>
      <c r="F130" s="5">
        <v>3.44</v>
      </c>
      <c r="G130" s="5">
        <v>3.73</v>
      </c>
      <c r="H130" s="5">
        <v>4.4329999999999998</v>
      </c>
      <c r="I130" s="3">
        <v>7</v>
      </c>
      <c r="J130" t="s">
        <v>39</v>
      </c>
      <c r="K130">
        <v>1</v>
      </c>
      <c r="L130">
        <f t="shared" si="16"/>
        <v>0</v>
      </c>
      <c r="M130" s="5">
        <f t="shared" si="17"/>
        <v>-2.3670434716637212E-3</v>
      </c>
      <c r="N130" s="5">
        <f t="shared" si="13"/>
        <v>7.4299999999999991E-2</v>
      </c>
      <c r="O130" s="5">
        <f t="shared" si="14"/>
        <v>1.4167404511258308E-3</v>
      </c>
      <c r="P130" s="5">
        <f t="shared" si="18"/>
        <v>-3.783783922789552E-3</v>
      </c>
      <c r="Q130" s="5">
        <f t="shared" si="19"/>
        <v>8.3712852421746753E-4</v>
      </c>
      <c r="R130" s="15">
        <f t="shared" si="20"/>
        <v>-5.7961192690836327E-4</v>
      </c>
      <c r="S130">
        <f t="shared" si="15"/>
        <v>0</v>
      </c>
      <c r="T130">
        <f t="shared" si="21"/>
        <v>91</v>
      </c>
      <c r="U130" t="b">
        <f t="shared" si="22"/>
        <v>0</v>
      </c>
      <c r="V130" s="2">
        <v>37064</v>
      </c>
      <c r="Y130" s="2"/>
      <c r="AB130" s="2"/>
    </row>
    <row r="131" spans="1:28" x14ac:dyDescent="0.2">
      <c r="A131" s="2">
        <v>37071</v>
      </c>
      <c r="B131" s="5">
        <v>7.41</v>
      </c>
      <c r="C131" s="5">
        <v>9.3247</v>
      </c>
      <c r="D131" s="5">
        <v>194.19499999999999</v>
      </c>
      <c r="E131" s="5">
        <v>159.90899999999999</v>
      </c>
      <c r="F131" s="5">
        <v>3.6560000000000001</v>
      </c>
      <c r="G131" s="5">
        <v>3.8362500000000002</v>
      </c>
      <c r="H131" s="5">
        <v>4.4409999999999998</v>
      </c>
      <c r="I131" s="3">
        <v>7</v>
      </c>
      <c r="J131" t="s">
        <v>40</v>
      </c>
      <c r="K131">
        <v>0</v>
      </c>
      <c r="L131">
        <f t="shared" si="16"/>
        <v>1</v>
      </c>
      <c r="M131" s="5">
        <f t="shared" si="17"/>
        <v>-1.5472985647437043E-2</v>
      </c>
      <c r="N131" s="5">
        <f t="shared" ref="N131:N194" si="24">B131/100</f>
        <v>7.4099999999999999E-2</v>
      </c>
      <c r="O131" s="5">
        <f t="shared" ref="O131:O194" si="25">(1+N131/4)^(1/13)-1</f>
        <v>1.4129590014408944E-3</v>
      </c>
      <c r="P131" s="5">
        <f t="shared" si="18"/>
        <v>-1.6885944648877937E-2</v>
      </c>
      <c r="Q131" s="5">
        <f t="shared" si="19"/>
        <v>-1.8476327205768639E-3</v>
      </c>
      <c r="R131" s="15">
        <f t="shared" si="20"/>
        <v>-3.2605917220177583E-3</v>
      </c>
      <c r="S131">
        <f t="shared" ref="S131:S194" si="26">IF(I131&lt;I130,1,0)</f>
        <v>0</v>
      </c>
      <c r="T131">
        <f t="shared" si="21"/>
        <v>92</v>
      </c>
      <c r="U131" t="b">
        <f t="shared" si="22"/>
        <v>0</v>
      </c>
      <c r="V131" s="2">
        <v>37071</v>
      </c>
      <c r="Y131" s="2"/>
      <c r="AB131" s="2"/>
    </row>
    <row r="132" spans="1:28" x14ac:dyDescent="0.2">
      <c r="A132" s="2">
        <v>37078</v>
      </c>
      <c r="B132" s="5">
        <v>7.36</v>
      </c>
      <c r="C132" s="5">
        <v>9.3658999999999999</v>
      </c>
      <c r="D132" s="5">
        <v>194.32</v>
      </c>
      <c r="E132" s="5">
        <v>160.40299999999999</v>
      </c>
      <c r="F132" s="5">
        <v>3.6360000000000001</v>
      </c>
      <c r="G132" s="5">
        <v>3.81</v>
      </c>
      <c r="H132" s="5">
        <v>4.4710000000000001</v>
      </c>
      <c r="I132" s="3">
        <v>7</v>
      </c>
      <c r="J132" t="s">
        <v>41</v>
      </c>
      <c r="K132">
        <v>0</v>
      </c>
      <c r="L132">
        <f t="shared" ref="L132:L195" si="27">IF(K132=1,0,L131+1)</f>
        <v>2</v>
      </c>
      <c r="M132" s="5">
        <f t="shared" ref="M132:M195" si="28">D132/D131-1</f>
        <v>6.4368289605809537E-4</v>
      </c>
      <c r="N132" s="5">
        <f t="shared" si="24"/>
        <v>7.3599999999999999E-2</v>
      </c>
      <c r="O132" s="5">
        <f t="shared" si="25"/>
        <v>1.4035046275018281E-3</v>
      </c>
      <c r="P132" s="5">
        <f t="shared" ref="P132:P195" si="29">M132-O132</f>
        <v>-7.5982173144373277E-4</v>
      </c>
      <c r="Q132" s="5">
        <f t="shared" ref="Q132:Q195" si="30">E132/E131-1</f>
        <v>3.089257014927238E-3</v>
      </c>
      <c r="R132" s="15">
        <f t="shared" ref="R132:R195" si="31">Q132-O132</f>
        <v>1.6857523874254099E-3</v>
      </c>
      <c r="S132">
        <f t="shared" si="26"/>
        <v>0</v>
      </c>
      <c r="T132">
        <f t="shared" si="21"/>
        <v>93</v>
      </c>
      <c r="U132" t="b">
        <f t="shared" si="22"/>
        <v>0</v>
      </c>
      <c r="V132" s="2">
        <v>37078</v>
      </c>
      <c r="Y132" s="2"/>
      <c r="AB132" s="2"/>
    </row>
    <row r="133" spans="1:28" x14ac:dyDescent="0.2">
      <c r="A133" s="2">
        <v>37085</v>
      </c>
      <c r="B133" s="5">
        <v>7.37</v>
      </c>
      <c r="C133" s="5">
        <v>9.3232999999999997</v>
      </c>
      <c r="D133" s="5">
        <v>188.65199999999999</v>
      </c>
      <c r="E133" s="5">
        <v>155.65899999999999</v>
      </c>
      <c r="F133" s="5">
        <v>3.6150000000000002</v>
      </c>
      <c r="G133" s="5">
        <v>3.75875</v>
      </c>
      <c r="H133" s="5">
        <v>4.484</v>
      </c>
      <c r="I133" s="3">
        <v>7</v>
      </c>
      <c r="J133" t="s">
        <v>42</v>
      </c>
      <c r="K133">
        <v>0</v>
      </c>
      <c r="L133">
        <f t="shared" si="27"/>
        <v>3</v>
      </c>
      <c r="M133" s="5">
        <f t="shared" si="28"/>
        <v>-2.9168382050226427E-2</v>
      </c>
      <c r="N133" s="5">
        <f t="shared" si="24"/>
        <v>7.3700000000000002E-2</v>
      </c>
      <c r="O133" s="5">
        <f t="shared" si="25"/>
        <v>1.4053955879806956E-3</v>
      </c>
      <c r="P133" s="5">
        <f t="shared" si="29"/>
        <v>-3.0573777638207122E-2</v>
      </c>
      <c r="Q133" s="5">
        <f t="shared" si="30"/>
        <v>-2.9575506692518183E-2</v>
      </c>
      <c r="R133" s="15">
        <f t="shared" si="31"/>
        <v>-3.0980902280498879E-2</v>
      </c>
      <c r="S133">
        <f t="shared" si="26"/>
        <v>0</v>
      </c>
      <c r="T133">
        <f t="shared" si="21"/>
        <v>94</v>
      </c>
      <c r="U133" t="b">
        <f t="shared" si="22"/>
        <v>0</v>
      </c>
      <c r="V133" s="2">
        <v>37085</v>
      </c>
      <c r="Y133" s="2"/>
      <c r="AB133" s="2"/>
    </row>
    <row r="134" spans="1:28" x14ac:dyDescent="0.2">
      <c r="A134" s="2">
        <v>37092</v>
      </c>
      <c r="B134" s="5">
        <v>7.43</v>
      </c>
      <c r="C134" s="5">
        <v>9.1971000000000007</v>
      </c>
      <c r="D134" s="5">
        <v>186.70500000000001</v>
      </c>
      <c r="E134" s="5">
        <v>154.37899999999999</v>
      </c>
      <c r="F134" s="5">
        <v>3.512</v>
      </c>
      <c r="G134" s="5">
        <v>3.7087500000000002</v>
      </c>
      <c r="H134" s="5">
        <v>4.4749999999999996</v>
      </c>
      <c r="I134" s="3">
        <v>7</v>
      </c>
      <c r="J134" t="s">
        <v>43</v>
      </c>
      <c r="K134">
        <v>0</v>
      </c>
      <c r="L134">
        <f t="shared" si="27"/>
        <v>4</v>
      </c>
      <c r="M134" s="5">
        <f t="shared" si="28"/>
        <v>-1.0320590293238174E-2</v>
      </c>
      <c r="N134" s="5">
        <f t="shared" si="24"/>
        <v>7.4299999999999991E-2</v>
      </c>
      <c r="O134" s="5">
        <f t="shared" si="25"/>
        <v>1.4167404511258308E-3</v>
      </c>
      <c r="P134" s="5">
        <f t="shared" si="29"/>
        <v>-1.1737330744364005E-2</v>
      </c>
      <c r="Q134" s="5">
        <f t="shared" si="30"/>
        <v>-8.2231030650331549E-3</v>
      </c>
      <c r="R134" s="15">
        <f t="shared" si="31"/>
        <v>-9.6398435161589857E-3</v>
      </c>
      <c r="S134">
        <f t="shared" si="26"/>
        <v>0</v>
      </c>
      <c r="T134">
        <f t="shared" ref="T134:T197" si="32">IF(S134=1,0,T133+1)</f>
        <v>95</v>
      </c>
      <c r="U134" t="b">
        <f t="shared" ref="U134:U197" si="33">IF(S134=1,IF(R134&gt;0,1,0))</f>
        <v>0</v>
      </c>
      <c r="V134" s="2">
        <v>37092</v>
      </c>
      <c r="Y134" s="2"/>
      <c r="AB134" s="2"/>
    </row>
    <row r="135" spans="1:28" x14ac:dyDescent="0.2">
      <c r="A135" s="2">
        <v>37099</v>
      </c>
      <c r="B135" s="5">
        <v>7.35</v>
      </c>
      <c r="C135" s="5">
        <v>9.1125000000000007</v>
      </c>
      <c r="D135" s="5">
        <v>187.809</v>
      </c>
      <c r="E135" s="5">
        <v>155.26</v>
      </c>
      <c r="F135" s="5">
        <v>3.532</v>
      </c>
      <c r="G135" s="5">
        <v>3.69625</v>
      </c>
      <c r="H135" s="5">
        <v>4.4569999999999999</v>
      </c>
      <c r="I135" s="3">
        <v>7</v>
      </c>
      <c r="J135" t="s">
        <v>44</v>
      </c>
      <c r="K135">
        <v>0</v>
      </c>
      <c r="L135">
        <f t="shared" si="27"/>
        <v>5</v>
      </c>
      <c r="M135" s="5">
        <f t="shared" si="28"/>
        <v>5.9130714228328163E-3</v>
      </c>
      <c r="N135" s="5">
        <f t="shared" si="24"/>
        <v>7.3499999999999996E-2</v>
      </c>
      <c r="O135" s="5">
        <f t="shared" si="25"/>
        <v>1.4016136241732369E-3</v>
      </c>
      <c r="P135" s="5">
        <f t="shared" si="29"/>
        <v>4.5114577986595794E-3</v>
      </c>
      <c r="Q135" s="5">
        <f t="shared" si="30"/>
        <v>5.7067347242825139E-3</v>
      </c>
      <c r="R135" s="15">
        <f t="shared" si="31"/>
        <v>4.3051211001092771E-3</v>
      </c>
      <c r="S135">
        <f t="shared" si="26"/>
        <v>0</v>
      </c>
      <c r="T135">
        <f t="shared" si="32"/>
        <v>96</v>
      </c>
      <c r="U135" t="b">
        <f t="shared" si="33"/>
        <v>0</v>
      </c>
      <c r="V135" s="2">
        <v>37099</v>
      </c>
      <c r="Y135" s="2"/>
      <c r="AB135" s="2"/>
    </row>
    <row r="136" spans="1:28" x14ac:dyDescent="0.2">
      <c r="A136" s="2">
        <v>37106</v>
      </c>
      <c r="B136" s="5">
        <v>7.38</v>
      </c>
      <c r="C136" s="5">
        <v>9.0314999999999994</v>
      </c>
      <c r="D136" s="5">
        <v>189.04300000000001</v>
      </c>
      <c r="E136" s="5">
        <v>155.661</v>
      </c>
      <c r="F136" s="5">
        <v>3.5220000000000002</v>
      </c>
      <c r="G136" s="5">
        <v>3.65625</v>
      </c>
      <c r="H136" s="5">
        <v>4.4329999999999998</v>
      </c>
      <c r="I136" s="3">
        <v>7</v>
      </c>
      <c r="J136" t="s">
        <v>45</v>
      </c>
      <c r="K136">
        <v>0</v>
      </c>
      <c r="L136">
        <f t="shared" si="27"/>
        <v>6</v>
      </c>
      <c r="M136" s="5">
        <f t="shared" si="28"/>
        <v>6.5705051408613269E-3</v>
      </c>
      <c r="N136" s="5">
        <f t="shared" si="24"/>
        <v>7.3800000000000004E-2</v>
      </c>
      <c r="O136" s="5">
        <f t="shared" si="25"/>
        <v>1.4072865056120598E-3</v>
      </c>
      <c r="P136" s="5">
        <f t="shared" si="29"/>
        <v>5.1632186352492671E-3</v>
      </c>
      <c r="Q136" s="5">
        <f t="shared" si="30"/>
        <v>2.5827643952081036E-3</v>
      </c>
      <c r="R136" s="15">
        <f t="shared" si="31"/>
        <v>1.1754778895960438E-3</v>
      </c>
      <c r="S136">
        <f t="shared" si="26"/>
        <v>0</v>
      </c>
      <c r="T136">
        <f t="shared" si="32"/>
        <v>97</v>
      </c>
      <c r="U136" t="b">
        <f t="shared" si="33"/>
        <v>0</v>
      </c>
      <c r="V136" s="2">
        <v>37106</v>
      </c>
      <c r="Y136" s="2"/>
      <c r="AB136" s="2"/>
    </row>
    <row r="137" spans="1:28" x14ac:dyDescent="0.2">
      <c r="A137" s="2">
        <v>37113</v>
      </c>
      <c r="B137" s="5">
        <v>7.33</v>
      </c>
      <c r="C137" s="5">
        <v>9.0097000000000005</v>
      </c>
      <c r="D137" s="5">
        <v>185.08699999999999</v>
      </c>
      <c r="E137" s="5">
        <v>153.96600000000001</v>
      </c>
      <c r="F137" s="5">
        <v>3.419</v>
      </c>
      <c r="G137" s="5">
        <v>3.5887500000000001</v>
      </c>
      <c r="H137" s="5">
        <v>4.3819999999999997</v>
      </c>
      <c r="I137" s="3">
        <v>7</v>
      </c>
      <c r="J137" t="s">
        <v>46</v>
      </c>
      <c r="K137">
        <v>1</v>
      </c>
      <c r="L137">
        <f t="shared" si="27"/>
        <v>0</v>
      </c>
      <c r="M137" s="5">
        <f t="shared" si="28"/>
        <v>-2.0926455885698081E-2</v>
      </c>
      <c r="N137" s="5">
        <f t="shared" si="24"/>
        <v>7.3300000000000004E-2</v>
      </c>
      <c r="O137" s="5">
        <f t="shared" si="25"/>
        <v>1.3978314889593335E-3</v>
      </c>
      <c r="P137" s="5">
        <f t="shared" si="29"/>
        <v>-2.2324287374657414E-2</v>
      </c>
      <c r="Q137" s="5">
        <f t="shared" si="30"/>
        <v>-1.0889047352901415E-2</v>
      </c>
      <c r="R137" s="15">
        <f t="shared" si="31"/>
        <v>-1.2286878841860749E-2</v>
      </c>
      <c r="S137">
        <f t="shared" si="26"/>
        <v>0</v>
      </c>
      <c r="T137">
        <f t="shared" si="32"/>
        <v>98</v>
      </c>
      <c r="U137" t="b">
        <f t="shared" si="33"/>
        <v>0</v>
      </c>
      <c r="V137" s="2">
        <v>37113</v>
      </c>
      <c r="Y137" s="2"/>
      <c r="AB137" s="2"/>
    </row>
    <row r="138" spans="1:28" x14ac:dyDescent="0.2">
      <c r="A138" s="2">
        <v>37120</v>
      </c>
      <c r="B138" s="5">
        <v>7.27</v>
      </c>
      <c r="C138" s="5">
        <v>8.8585999999999991</v>
      </c>
      <c r="D138" s="5">
        <v>182.31100000000001</v>
      </c>
      <c r="E138" s="5">
        <v>152.86500000000001</v>
      </c>
      <c r="F138" s="5">
        <v>3.3679999999999999</v>
      </c>
      <c r="G138" s="5">
        <v>3.5474999999999999</v>
      </c>
      <c r="H138" s="5">
        <v>4.3449999999999998</v>
      </c>
      <c r="I138" s="3">
        <v>7</v>
      </c>
      <c r="J138" t="s">
        <v>47</v>
      </c>
      <c r="K138">
        <v>0</v>
      </c>
      <c r="L138">
        <f t="shared" si="27"/>
        <v>1</v>
      </c>
      <c r="M138" s="5">
        <f t="shared" si="28"/>
        <v>-1.4998352126297299E-2</v>
      </c>
      <c r="N138" s="5">
        <f t="shared" si="24"/>
        <v>7.2700000000000001E-2</v>
      </c>
      <c r="O138" s="5">
        <f t="shared" si="25"/>
        <v>1.3864840547159751E-3</v>
      </c>
      <c r="P138" s="5">
        <f t="shared" si="29"/>
        <v>-1.6384836181013274E-2</v>
      </c>
      <c r="Q138" s="5">
        <f t="shared" si="30"/>
        <v>-7.1509294259771705E-3</v>
      </c>
      <c r="R138" s="15">
        <f t="shared" si="31"/>
        <v>-8.5374134806931457E-3</v>
      </c>
      <c r="S138">
        <f t="shared" si="26"/>
        <v>0</v>
      </c>
      <c r="T138">
        <f t="shared" si="32"/>
        <v>99</v>
      </c>
      <c r="U138" t="b">
        <f t="shared" si="33"/>
        <v>0</v>
      </c>
      <c r="V138" s="2">
        <v>37120</v>
      </c>
      <c r="Y138" s="2"/>
      <c r="AB138" s="2"/>
    </row>
    <row r="139" spans="1:28" x14ac:dyDescent="0.2">
      <c r="A139" s="2">
        <v>37127</v>
      </c>
      <c r="B139" s="5">
        <v>7.29</v>
      </c>
      <c r="C139" s="5">
        <v>8.8581000000000003</v>
      </c>
      <c r="D139" s="5">
        <v>182.404</v>
      </c>
      <c r="E139" s="5">
        <v>152.6</v>
      </c>
      <c r="F139" s="5">
        <v>3.45</v>
      </c>
      <c r="G139" s="5">
        <v>3.5175000000000001</v>
      </c>
      <c r="H139" s="5">
        <v>4.3109999999999999</v>
      </c>
      <c r="I139" s="3">
        <v>7</v>
      </c>
      <c r="J139" t="s">
        <v>48</v>
      </c>
      <c r="K139">
        <v>0</v>
      </c>
      <c r="L139">
        <f t="shared" si="27"/>
        <v>2</v>
      </c>
      <c r="M139" s="5">
        <f t="shared" si="28"/>
        <v>5.1011732698524881E-4</v>
      </c>
      <c r="N139" s="5">
        <f t="shared" si="24"/>
        <v>7.2900000000000006E-2</v>
      </c>
      <c r="O139" s="5">
        <f t="shared" si="25"/>
        <v>1.3902667042469119E-3</v>
      </c>
      <c r="P139" s="5">
        <f t="shared" si="29"/>
        <v>-8.8014937726166309E-4</v>
      </c>
      <c r="Q139" s="5">
        <f t="shared" si="30"/>
        <v>-1.7335557518072253E-3</v>
      </c>
      <c r="R139" s="15">
        <f t="shared" si="31"/>
        <v>-3.1238224560541372E-3</v>
      </c>
      <c r="S139">
        <f t="shared" si="26"/>
        <v>0</v>
      </c>
      <c r="T139">
        <f t="shared" si="32"/>
        <v>100</v>
      </c>
      <c r="U139" t="b">
        <f t="shared" si="33"/>
        <v>0</v>
      </c>
      <c r="V139" s="2">
        <v>37127</v>
      </c>
      <c r="Y139" s="2"/>
      <c r="AB139" s="2"/>
    </row>
    <row r="140" spans="1:28" x14ac:dyDescent="0.2">
      <c r="A140" s="2">
        <v>37134</v>
      </c>
      <c r="B140" s="5">
        <v>7.26</v>
      </c>
      <c r="C140" s="5">
        <v>8.8285</v>
      </c>
      <c r="D140" s="5">
        <v>176.62</v>
      </c>
      <c r="E140" s="5">
        <v>148.673</v>
      </c>
      <c r="F140" s="5">
        <v>3.367</v>
      </c>
      <c r="G140" s="5">
        <v>3.4624999999999999</v>
      </c>
      <c r="H140" s="5">
        <v>4.2530000000000001</v>
      </c>
      <c r="I140" s="3">
        <v>7</v>
      </c>
      <c r="J140" t="s">
        <v>49</v>
      </c>
      <c r="K140">
        <v>0</v>
      </c>
      <c r="L140">
        <f t="shared" si="27"/>
        <v>3</v>
      </c>
      <c r="M140" s="5">
        <f t="shared" si="28"/>
        <v>-3.1709830924760429E-2</v>
      </c>
      <c r="N140" s="5">
        <f t="shared" si="24"/>
        <v>7.2599999999999998E-2</v>
      </c>
      <c r="O140" s="5">
        <f t="shared" si="25"/>
        <v>1.3845926656499419E-3</v>
      </c>
      <c r="P140" s="5">
        <f t="shared" si="29"/>
        <v>-3.3094423590410371E-2</v>
      </c>
      <c r="Q140" s="5">
        <f t="shared" si="30"/>
        <v>-2.5733944954128396E-2</v>
      </c>
      <c r="R140" s="15">
        <f t="shared" si="31"/>
        <v>-2.7118537619778338E-2</v>
      </c>
      <c r="S140">
        <f t="shared" si="26"/>
        <v>0</v>
      </c>
      <c r="T140">
        <f t="shared" si="32"/>
        <v>101</v>
      </c>
      <c r="U140" t="b">
        <f t="shared" si="33"/>
        <v>0</v>
      </c>
      <c r="V140" s="2">
        <v>37134</v>
      </c>
      <c r="Y140" s="2"/>
      <c r="AB140" s="2"/>
    </row>
    <row r="141" spans="1:28" x14ac:dyDescent="0.2">
      <c r="A141" s="2">
        <v>37141</v>
      </c>
      <c r="B141" s="5">
        <v>7.24</v>
      </c>
      <c r="C141" s="5">
        <v>8.8088999999999995</v>
      </c>
      <c r="D141" s="5">
        <v>174.51</v>
      </c>
      <c r="E141" s="5">
        <v>147.34899999999999</v>
      </c>
      <c r="F141" s="5">
        <v>3.254</v>
      </c>
      <c r="G141" s="5">
        <v>3.4862500000000001</v>
      </c>
      <c r="H141" s="5">
        <v>4.2640000000000002</v>
      </c>
      <c r="I141" s="3">
        <v>7</v>
      </c>
      <c r="J141" t="s">
        <v>50</v>
      </c>
      <c r="K141">
        <v>0</v>
      </c>
      <c r="L141">
        <f t="shared" si="27"/>
        <v>4</v>
      </c>
      <c r="M141" s="5">
        <f t="shared" si="28"/>
        <v>-1.1946551919374993E-2</v>
      </c>
      <c r="N141" s="5">
        <f t="shared" si="24"/>
        <v>7.2400000000000006E-2</v>
      </c>
      <c r="O141" s="5">
        <f t="shared" si="25"/>
        <v>1.3808097589060875E-3</v>
      </c>
      <c r="P141" s="5">
        <f t="shared" si="29"/>
        <v>-1.332736167828108E-2</v>
      </c>
      <c r="Q141" s="5">
        <f t="shared" si="30"/>
        <v>-8.9054502162464466E-3</v>
      </c>
      <c r="R141" s="15">
        <f t="shared" si="31"/>
        <v>-1.0286259975152534E-2</v>
      </c>
      <c r="S141">
        <f t="shared" si="26"/>
        <v>0</v>
      </c>
      <c r="T141">
        <f t="shared" si="32"/>
        <v>102</v>
      </c>
      <c r="U141" t="b">
        <f t="shared" si="33"/>
        <v>0</v>
      </c>
      <c r="V141" s="2">
        <v>37141</v>
      </c>
      <c r="Y141" s="2"/>
      <c r="AB141" s="2"/>
    </row>
    <row r="142" spans="1:28" x14ac:dyDescent="0.2">
      <c r="A142" s="2">
        <v>37148</v>
      </c>
      <c r="B142" s="5">
        <v>7.36</v>
      </c>
      <c r="C142" s="5">
        <v>8.7058</v>
      </c>
      <c r="D142" s="5">
        <v>160.83000000000001</v>
      </c>
      <c r="E142" s="5">
        <v>135.785</v>
      </c>
      <c r="F142" s="5">
        <v>2.73</v>
      </c>
      <c r="G142" s="5">
        <v>3.15</v>
      </c>
      <c r="H142" s="5">
        <v>4.16</v>
      </c>
      <c r="I142" s="3">
        <v>7</v>
      </c>
      <c r="J142" t="s">
        <v>51</v>
      </c>
      <c r="K142">
        <v>0</v>
      </c>
      <c r="L142">
        <f t="shared" si="27"/>
        <v>5</v>
      </c>
      <c r="M142" s="5">
        <f t="shared" si="28"/>
        <v>-7.8390923156265946E-2</v>
      </c>
      <c r="N142" s="5">
        <f t="shared" si="24"/>
        <v>7.3599999999999999E-2</v>
      </c>
      <c r="O142" s="5">
        <f t="shared" si="25"/>
        <v>1.4035046275018281E-3</v>
      </c>
      <c r="P142" s="5">
        <f t="shared" si="29"/>
        <v>-7.9794427783767774E-2</v>
      </c>
      <c r="Q142" s="5">
        <f t="shared" si="30"/>
        <v>-7.8480342588005292E-2</v>
      </c>
      <c r="R142" s="15">
        <f t="shared" si="31"/>
        <v>-7.988384721550712E-2</v>
      </c>
      <c r="S142">
        <f t="shared" si="26"/>
        <v>0</v>
      </c>
      <c r="T142">
        <f t="shared" si="32"/>
        <v>103</v>
      </c>
      <c r="U142" t="b">
        <f t="shared" si="33"/>
        <v>0</v>
      </c>
      <c r="V142" s="2">
        <v>37148</v>
      </c>
      <c r="Y142" s="2"/>
      <c r="AB142" s="2"/>
    </row>
    <row r="143" spans="1:28" x14ac:dyDescent="0.2">
      <c r="A143" s="2">
        <v>37155</v>
      </c>
      <c r="B143" s="5">
        <v>6.91</v>
      </c>
      <c r="C143" s="5">
        <v>8.6399000000000008</v>
      </c>
      <c r="D143" s="5">
        <v>134.06</v>
      </c>
      <c r="E143" s="5">
        <v>112.246</v>
      </c>
      <c r="F143" s="5">
        <v>2.2480000000000002</v>
      </c>
      <c r="G143" s="5">
        <v>2.6150000000000002</v>
      </c>
      <c r="H143" s="5">
        <v>3.69</v>
      </c>
      <c r="I143" s="3">
        <v>7</v>
      </c>
      <c r="J143" t="s">
        <v>52</v>
      </c>
      <c r="K143">
        <v>1</v>
      </c>
      <c r="L143">
        <f t="shared" si="27"/>
        <v>0</v>
      </c>
      <c r="M143" s="5">
        <f t="shared" si="28"/>
        <v>-0.16644904557607421</v>
      </c>
      <c r="N143" s="5">
        <f t="shared" si="24"/>
        <v>6.9099999999999995E-2</v>
      </c>
      <c r="O143" s="5">
        <f t="shared" si="25"/>
        <v>1.3183670258700708E-3</v>
      </c>
      <c r="P143" s="5">
        <f t="shared" si="29"/>
        <v>-0.16776741260194428</v>
      </c>
      <c r="Q143" s="5">
        <f t="shared" si="30"/>
        <v>-0.17335493611223629</v>
      </c>
      <c r="R143" s="15">
        <f t="shared" si="31"/>
        <v>-0.17467330313810636</v>
      </c>
      <c r="S143">
        <f t="shared" si="26"/>
        <v>0</v>
      </c>
      <c r="T143">
        <f t="shared" si="32"/>
        <v>104</v>
      </c>
      <c r="U143" t="b">
        <f t="shared" si="33"/>
        <v>0</v>
      </c>
      <c r="V143" s="2">
        <v>37155</v>
      </c>
      <c r="Y143" s="2"/>
      <c r="AB143" s="2"/>
    </row>
    <row r="144" spans="1:28" x14ac:dyDescent="0.2">
      <c r="A144" s="2">
        <v>37162</v>
      </c>
      <c r="B144" s="5">
        <v>7.06</v>
      </c>
      <c r="C144" s="5">
        <v>8.8698999999999995</v>
      </c>
      <c r="D144" s="5">
        <v>147.08000000000001</v>
      </c>
      <c r="E144" s="5">
        <v>123.001</v>
      </c>
      <c r="F144" s="5">
        <v>2.371</v>
      </c>
      <c r="G144" s="5">
        <v>2.59</v>
      </c>
      <c r="H144" s="5">
        <v>3.6560000000000001</v>
      </c>
      <c r="I144" s="3">
        <v>7</v>
      </c>
      <c r="J144" t="s">
        <v>53</v>
      </c>
      <c r="K144">
        <v>0</v>
      </c>
      <c r="L144">
        <f t="shared" si="27"/>
        <v>1</v>
      </c>
      <c r="M144" s="5">
        <f t="shared" si="28"/>
        <v>9.7120692227360861E-2</v>
      </c>
      <c r="N144" s="5">
        <f t="shared" si="24"/>
        <v>7.0599999999999996E-2</v>
      </c>
      <c r="O144" s="5">
        <f t="shared" si="25"/>
        <v>1.346755878966599E-3</v>
      </c>
      <c r="P144" s="5">
        <f t="shared" si="29"/>
        <v>9.5773936348394262E-2</v>
      </c>
      <c r="Q144" s="5">
        <f t="shared" si="30"/>
        <v>9.5816331985104197E-2</v>
      </c>
      <c r="R144" s="15">
        <f t="shared" si="31"/>
        <v>9.4469576106137598E-2</v>
      </c>
      <c r="S144">
        <f t="shared" si="26"/>
        <v>0</v>
      </c>
      <c r="T144">
        <f t="shared" si="32"/>
        <v>105</v>
      </c>
      <c r="U144" t="b">
        <f t="shared" si="33"/>
        <v>0</v>
      </c>
      <c r="V144" s="2">
        <v>37162</v>
      </c>
      <c r="Y144" s="2"/>
      <c r="AB144" s="2"/>
    </row>
    <row r="145" spans="1:28" x14ac:dyDescent="0.2">
      <c r="A145" s="2">
        <v>37169</v>
      </c>
      <c r="B145" s="5">
        <v>6.9399999999999995</v>
      </c>
      <c r="C145" s="5">
        <v>8.7675000000000001</v>
      </c>
      <c r="D145" s="5">
        <v>143.66</v>
      </c>
      <c r="E145" s="5">
        <v>119.395</v>
      </c>
      <c r="F145" s="5">
        <v>2.1760000000000002</v>
      </c>
      <c r="G145" s="5">
        <v>2.4812500000000002</v>
      </c>
      <c r="H145" s="5">
        <v>3.5579999999999998</v>
      </c>
      <c r="I145" s="3">
        <v>7</v>
      </c>
      <c r="J145" t="s">
        <v>54</v>
      </c>
      <c r="K145">
        <v>0</v>
      </c>
      <c r="L145">
        <f t="shared" si="27"/>
        <v>2</v>
      </c>
      <c r="M145" s="5">
        <f t="shared" si="28"/>
        <v>-2.3252651618167142E-2</v>
      </c>
      <c r="N145" s="5">
        <f t="shared" si="24"/>
        <v>6.9399999999999989E-2</v>
      </c>
      <c r="O145" s="5">
        <f t="shared" si="25"/>
        <v>1.3240455692042907E-3</v>
      </c>
      <c r="P145" s="5">
        <f t="shared" si="29"/>
        <v>-2.4576697187371432E-2</v>
      </c>
      <c r="Q145" s="5">
        <f t="shared" si="30"/>
        <v>-2.9316834822481153E-2</v>
      </c>
      <c r="R145" s="15">
        <f t="shared" si="31"/>
        <v>-3.0640880391685443E-2</v>
      </c>
      <c r="S145">
        <f t="shared" si="26"/>
        <v>0</v>
      </c>
      <c r="T145">
        <f t="shared" si="32"/>
        <v>106</v>
      </c>
      <c r="U145" t="b">
        <f t="shared" si="33"/>
        <v>0</v>
      </c>
      <c r="V145" s="2">
        <v>37169</v>
      </c>
      <c r="Y145" s="2"/>
      <c r="AB145" s="2"/>
    </row>
    <row r="146" spans="1:28" x14ac:dyDescent="0.2">
      <c r="A146" s="2">
        <v>37176</v>
      </c>
      <c r="B146" s="5">
        <v>7.04</v>
      </c>
      <c r="C146" s="5">
        <v>8.7327999999999992</v>
      </c>
      <c r="D146" s="5">
        <v>145.99</v>
      </c>
      <c r="E146" s="5">
        <v>121.51600000000001</v>
      </c>
      <c r="F146" s="5">
        <v>2.2480000000000002</v>
      </c>
      <c r="G146" s="5">
        <v>2.4562499999999998</v>
      </c>
      <c r="H146" s="5">
        <v>3.6560000000000001</v>
      </c>
      <c r="I146" s="3">
        <v>7</v>
      </c>
      <c r="J146" t="s">
        <v>55</v>
      </c>
      <c r="K146">
        <v>0</v>
      </c>
      <c r="L146">
        <f t="shared" si="27"/>
        <v>3</v>
      </c>
      <c r="M146" s="5">
        <f t="shared" si="28"/>
        <v>1.6218850062648116E-2</v>
      </c>
      <c r="N146" s="5">
        <f t="shared" si="24"/>
        <v>7.0400000000000004E-2</v>
      </c>
      <c r="O146" s="5">
        <f t="shared" si="25"/>
        <v>1.3429712565378171E-3</v>
      </c>
      <c r="P146" s="5">
        <f t="shared" si="29"/>
        <v>1.4875878806110299E-2</v>
      </c>
      <c r="Q146" s="5">
        <f t="shared" si="30"/>
        <v>1.7764563005151057E-2</v>
      </c>
      <c r="R146" s="15">
        <f t="shared" si="31"/>
        <v>1.642159174861324E-2</v>
      </c>
      <c r="S146">
        <f t="shared" si="26"/>
        <v>0</v>
      </c>
      <c r="T146">
        <f t="shared" si="32"/>
        <v>107</v>
      </c>
      <c r="U146" t="b">
        <f t="shared" si="33"/>
        <v>0</v>
      </c>
      <c r="V146" s="2">
        <v>37176</v>
      </c>
      <c r="Y146" s="2"/>
      <c r="AB146" s="2"/>
    </row>
    <row r="147" spans="1:28" x14ac:dyDescent="0.2">
      <c r="A147" s="2">
        <v>37183</v>
      </c>
      <c r="B147" s="5">
        <v>6.9399999999999995</v>
      </c>
      <c r="C147" s="5">
        <v>8.8630999999999993</v>
      </c>
      <c r="D147" s="5">
        <v>144.44999999999999</v>
      </c>
      <c r="E147" s="5">
        <v>119.81699999999999</v>
      </c>
      <c r="F147" s="5">
        <v>2.1960000000000002</v>
      </c>
      <c r="G147" s="5">
        <v>2.36625</v>
      </c>
      <c r="H147" s="5">
        <v>3.6070000000000002</v>
      </c>
      <c r="I147" s="3">
        <v>7</v>
      </c>
      <c r="J147" t="s">
        <v>56</v>
      </c>
      <c r="K147">
        <v>0</v>
      </c>
      <c r="L147">
        <f t="shared" si="27"/>
        <v>4</v>
      </c>
      <c r="M147" s="5">
        <f t="shared" si="28"/>
        <v>-1.0548667716967053E-2</v>
      </c>
      <c r="N147" s="5">
        <f t="shared" si="24"/>
        <v>6.9399999999999989E-2</v>
      </c>
      <c r="O147" s="5">
        <f t="shared" si="25"/>
        <v>1.3240455692042907E-3</v>
      </c>
      <c r="P147" s="5">
        <f t="shared" si="29"/>
        <v>-1.1872713286171344E-2</v>
      </c>
      <c r="Q147" s="5">
        <f t="shared" si="30"/>
        <v>-1.3981697883406419E-2</v>
      </c>
      <c r="R147" s="15">
        <f t="shared" si="31"/>
        <v>-1.5305743452610709E-2</v>
      </c>
      <c r="S147">
        <f t="shared" si="26"/>
        <v>0</v>
      </c>
      <c r="T147">
        <f t="shared" si="32"/>
        <v>108</v>
      </c>
      <c r="U147" t="b">
        <f t="shared" si="33"/>
        <v>0</v>
      </c>
      <c r="V147" s="2">
        <v>37183</v>
      </c>
      <c r="Y147" s="2"/>
      <c r="AB147" s="2"/>
    </row>
    <row r="148" spans="1:28" x14ac:dyDescent="0.2">
      <c r="A148" s="2">
        <v>37190</v>
      </c>
      <c r="B148" s="5">
        <v>6.79</v>
      </c>
      <c r="C148" s="5">
        <v>8.9016999999999999</v>
      </c>
      <c r="D148" s="5">
        <v>150.62</v>
      </c>
      <c r="E148" s="5">
        <v>125.337</v>
      </c>
      <c r="F148" s="5">
        <v>2.145</v>
      </c>
      <c r="G148" s="5">
        <v>2.2800000000000002</v>
      </c>
      <c r="H148" s="5">
        <v>3.5789999999999997</v>
      </c>
      <c r="I148" s="3">
        <v>7</v>
      </c>
      <c r="J148" t="s">
        <v>57</v>
      </c>
      <c r="K148">
        <v>0</v>
      </c>
      <c r="L148">
        <f t="shared" si="27"/>
        <v>5</v>
      </c>
      <c r="M148" s="5">
        <f t="shared" si="28"/>
        <v>4.271374177916254E-2</v>
      </c>
      <c r="N148" s="5">
        <f t="shared" si="24"/>
        <v>6.7900000000000002E-2</v>
      </c>
      <c r="O148" s="5">
        <f t="shared" si="25"/>
        <v>1.2956489873137134E-3</v>
      </c>
      <c r="P148" s="5">
        <f t="shared" si="29"/>
        <v>4.1418092791848826E-2</v>
      </c>
      <c r="Q148" s="5">
        <f t="shared" si="30"/>
        <v>4.6070257142141857E-2</v>
      </c>
      <c r="R148" s="15">
        <f t="shared" si="31"/>
        <v>4.4774608154828144E-2</v>
      </c>
      <c r="S148">
        <f t="shared" si="26"/>
        <v>0</v>
      </c>
      <c r="T148">
        <f t="shared" si="32"/>
        <v>109</v>
      </c>
      <c r="U148" t="b">
        <f t="shared" si="33"/>
        <v>0</v>
      </c>
      <c r="V148" s="2">
        <v>37190</v>
      </c>
      <c r="Y148" s="2"/>
      <c r="AB148" s="2"/>
    </row>
    <row r="149" spans="1:28" x14ac:dyDescent="0.2">
      <c r="A149" s="2">
        <v>37197</v>
      </c>
      <c r="B149" s="5">
        <v>6.9</v>
      </c>
      <c r="C149" s="5">
        <v>8.8247999999999998</v>
      </c>
      <c r="D149" s="5">
        <v>148.12</v>
      </c>
      <c r="E149" s="5">
        <v>123.523</v>
      </c>
      <c r="F149" s="5">
        <v>2.0529999999999999</v>
      </c>
      <c r="G149" s="5">
        <v>2.2000000000000002</v>
      </c>
      <c r="H149" s="5">
        <v>3.4990000000000001</v>
      </c>
      <c r="I149" s="3">
        <v>7</v>
      </c>
      <c r="J149" t="s">
        <v>58</v>
      </c>
      <c r="K149">
        <v>1</v>
      </c>
      <c r="L149">
        <f t="shared" si="27"/>
        <v>0</v>
      </c>
      <c r="M149" s="5">
        <f t="shared" si="28"/>
        <v>-1.6598061346434712E-2</v>
      </c>
      <c r="N149" s="5">
        <f t="shared" si="24"/>
        <v>6.9000000000000006E-2</v>
      </c>
      <c r="O149" s="5">
        <f t="shared" si="25"/>
        <v>1.3164740922129159E-3</v>
      </c>
      <c r="P149" s="5">
        <f t="shared" si="29"/>
        <v>-1.7914535438647627E-2</v>
      </c>
      <c r="Q149" s="5">
        <f t="shared" si="30"/>
        <v>-1.4472980843645566E-2</v>
      </c>
      <c r="R149" s="15">
        <f t="shared" si="31"/>
        <v>-1.5789454935858482E-2</v>
      </c>
      <c r="S149">
        <f t="shared" si="26"/>
        <v>0</v>
      </c>
      <c r="T149">
        <f t="shared" si="32"/>
        <v>110</v>
      </c>
      <c r="U149" t="b">
        <f t="shared" si="33"/>
        <v>0</v>
      </c>
      <c r="V149" s="2">
        <v>37197</v>
      </c>
      <c r="Y149" s="2"/>
      <c r="AB149" s="2"/>
    </row>
    <row r="150" spans="1:28" x14ac:dyDescent="0.2">
      <c r="A150" s="2">
        <v>37204</v>
      </c>
      <c r="B150" s="5">
        <v>6.85</v>
      </c>
      <c r="C150" s="5">
        <v>8.7973999999999997</v>
      </c>
      <c r="D150" s="5">
        <v>155.61000000000001</v>
      </c>
      <c r="E150" s="5">
        <v>130.83000000000001</v>
      </c>
      <c r="F150" s="5">
        <v>1.8380000000000001</v>
      </c>
      <c r="G150" s="5">
        <v>2.0162499999999999</v>
      </c>
      <c r="H150" s="5">
        <v>3.3420000000000001</v>
      </c>
      <c r="I150" s="3">
        <v>7</v>
      </c>
      <c r="J150" t="s">
        <v>59</v>
      </c>
      <c r="K150">
        <v>0</v>
      </c>
      <c r="L150">
        <f t="shared" si="27"/>
        <v>1</v>
      </c>
      <c r="M150" s="5">
        <f t="shared" si="28"/>
        <v>5.0567107750472573E-2</v>
      </c>
      <c r="N150" s="5">
        <f t="shared" si="24"/>
        <v>6.8499999999999991E-2</v>
      </c>
      <c r="O150" s="5">
        <f t="shared" si="25"/>
        <v>1.3070087797453223E-3</v>
      </c>
      <c r="P150" s="5">
        <f t="shared" si="29"/>
        <v>4.9260098970727251E-2</v>
      </c>
      <c r="Q150" s="5">
        <f t="shared" si="30"/>
        <v>5.9154975186807457E-2</v>
      </c>
      <c r="R150" s="15">
        <f t="shared" si="31"/>
        <v>5.7847966407062135E-2</v>
      </c>
      <c r="S150">
        <f t="shared" si="26"/>
        <v>0</v>
      </c>
      <c r="T150">
        <f t="shared" si="32"/>
        <v>111</v>
      </c>
      <c r="U150" t="b">
        <f t="shared" si="33"/>
        <v>0</v>
      </c>
      <c r="V150" s="2">
        <v>37204</v>
      </c>
      <c r="Y150" s="2"/>
      <c r="AB150" s="2"/>
    </row>
    <row r="151" spans="1:28" x14ac:dyDescent="0.2">
      <c r="A151" s="2">
        <v>37211</v>
      </c>
      <c r="B151" s="5">
        <v>6.93</v>
      </c>
      <c r="C151" s="5">
        <v>8.9626000000000001</v>
      </c>
      <c r="D151" s="5">
        <v>156.19999999999999</v>
      </c>
      <c r="E151" s="5">
        <v>131.41999999999999</v>
      </c>
      <c r="F151" s="5">
        <v>1.9510000000000001</v>
      </c>
      <c r="G151" s="5">
        <v>2.1387499999999999</v>
      </c>
      <c r="H151" s="5">
        <v>3.383</v>
      </c>
      <c r="I151" s="3">
        <v>7</v>
      </c>
      <c r="J151" t="s">
        <v>60</v>
      </c>
      <c r="K151">
        <v>0</v>
      </c>
      <c r="L151">
        <f t="shared" si="27"/>
        <v>2</v>
      </c>
      <c r="M151" s="5">
        <f t="shared" si="28"/>
        <v>3.791530107319474E-3</v>
      </c>
      <c r="N151" s="5">
        <f t="shared" si="24"/>
        <v>6.93E-2</v>
      </c>
      <c r="O151" s="5">
        <f t="shared" si="25"/>
        <v>1.3221527643636488E-3</v>
      </c>
      <c r="P151" s="5">
        <f t="shared" si="29"/>
        <v>2.4693773429558252E-3</v>
      </c>
      <c r="Q151" s="5">
        <f t="shared" si="30"/>
        <v>4.5096690361536851E-3</v>
      </c>
      <c r="R151" s="15">
        <f t="shared" si="31"/>
        <v>3.1875162717900363E-3</v>
      </c>
      <c r="S151">
        <f t="shared" si="26"/>
        <v>0</v>
      </c>
      <c r="T151">
        <f t="shared" si="32"/>
        <v>112</v>
      </c>
      <c r="U151" t="b">
        <f t="shared" si="33"/>
        <v>0</v>
      </c>
      <c r="V151" s="2">
        <v>37211</v>
      </c>
      <c r="Y151" s="2"/>
      <c r="AB151" s="2"/>
    </row>
    <row r="152" spans="1:28" x14ac:dyDescent="0.2">
      <c r="A152" s="2">
        <v>37218</v>
      </c>
      <c r="B152" s="5">
        <v>6.9</v>
      </c>
      <c r="C152" s="5">
        <v>9.0383999999999993</v>
      </c>
      <c r="D152" s="5">
        <v>156.77000000000001</v>
      </c>
      <c r="E152" s="5">
        <v>131.52000000000001</v>
      </c>
      <c r="F152" s="5">
        <v>1.9609999999999999</v>
      </c>
      <c r="G152" s="5">
        <v>2.15625</v>
      </c>
      <c r="H152" s="5">
        <v>3.375</v>
      </c>
      <c r="I152" s="3">
        <v>7</v>
      </c>
      <c r="J152" t="s">
        <v>61</v>
      </c>
      <c r="K152">
        <v>0</v>
      </c>
      <c r="L152">
        <f t="shared" si="27"/>
        <v>3</v>
      </c>
      <c r="M152" s="5">
        <f t="shared" si="28"/>
        <v>3.6491677336749628E-3</v>
      </c>
      <c r="N152" s="5">
        <f t="shared" si="24"/>
        <v>6.9000000000000006E-2</v>
      </c>
      <c r="O152" s="5">
        <f t="shared" si="25"/>
        <v>1.3164740922129159E-3</v>
      </c>
      <c r="P152" s="5">
        <f t="shared" si="29"/>
        <v>2.3326936414620469E-3</v>
      </c>
      <c r="Q152" s="5">
        <f t="shared" si="30"/>
        <v>7.6091919038212552E-4</v>
      </c>
      <c r="R152" s="15">
        <f t="shared" si="31"/>
        <v>-5.5555490183079037E-4</v>
      </c>
      <c r="S152">
        <f t="shared" si="26"/>
        <v>0</v>
      </c>
      <c r="T152">
        <f t="shared" si="32"/>
        <v>113</v>
      </c>
      <c r="U152" t="b">
        <f t="shared" si="33"/>
        <v>0</v>
      </c>
      <c r="V152" s="2">
        <v>37218</v>
      </c>
      <c r="Y152" s="2"/>
      <c r="AB152" s="2"/>
    </row>
    <row r="153" spans="1:28" x14ac:dyDescent="0.2">
      <c r="A153" s="2">
        <v>37225</v>
      </c>
      <c r="B153" s="5">
        <v>6.9</v>
      </c>
      <c r="C153" s="5">
        <v>8.9208999999999996</v>
      </c>
      <c r="D153" s="5">
        <v>158.88999999999999</v>
      </c>
      <c r="E153" s="5">
        <v>133.77000000000001</v>
      </c>
      <c r="F153" s="5">
        <v>1.726</v>
      </c>
      <c r="G153" s="5">
        <v>2.0318800000000001</v>
      </c>
      <c r="H153" s="5">
        <v>3.36</v>
      </c>
      <c r="I153" s="3">
        <v>7</v>
      </c>
      <c r="J153" t="s">
        <v>62</v>
      </c>
      <c r="K153">
        <v>0</v>
      </c>
      <c r="L153">
        <f t="shared" si="27"/>
        <v>4</v>
      </c>
      <c r="M153" s="5">
        <f t="shared" si="28"/>
        <v>1.3522995471072052E-2</v>
      </c>
      <c r="N153" s="5">
        <f t="shared" si="24"/>
        <v>6.9000000000000006E-2</v>
      </c>
      <c r="O153" s="5">
        <f t="shared" si="25"/>
        <v>1.3164740922129159E-3</v>
      </c>
      <c r="P153" s="5">
        <f t="shared" si="29"/>
        <v>1.2206521378859136E-2</v>
      </c>
      <c r="Q153" s="5">
        <f t="shared" si="30"/>
        <v>1.7107664233576569E-2</v>
      </c>
      <c r="R153" s="15">
        <f t="shared" si="31"/>
        <v>1.5791190141363654E-2</v>
      </c>
      <c r="S153">
        <f t="shared" si="26"/>
        <v>0</v>
      </c>
      <c r="T153">
        <f t="shared" si="32"/>
        <v>114</v>
      </c>
      <c r="U153" t="b">
        <f t="shared" si="33"/>
        <v>0</v>
      </c>
      <c r="V153" s="2">
        <v>37225</v>
      </c>
      <c r="Y153" s="2"/>
      <c r="AB153" s="2"/>
    </row>
    <row r="154" spans="1:28" x14ac:dyDescent="0.2">
      <c r="A154" s="2">
        <v>37232</v>
      </c>
      <c r="B154" s="5">
        <v>6.74</v>
      </c>
      <c r="C154" s="5">
        <v>8.9748000000000001</v>
      </c>
      <c r="D154" s="5">
        <v>161.77000000000001</v>
      </c>
      <c r="E154" s="5">
        <v>136.27000000000001</v>
      </c>
      <c r="F154" s="5">
        <v>1.6949999999999998</v>
      </c>
      <c r="G154" s="5">
        <v>2.0037500000000001</v>
      </c>
      <c r="H154" s="5">
        <v>3.37</v>
      </c>
      <c r="I154" s="3">
        <v>7</v>
      </c>
      <c r="J154" t="s">
        <v>63</v>
      </c>
      <c r="K154">
        <v>0</v>
      </c>
      <c r="L154">
        <f t="shared" si="27"/>
        <v>5</v>
      </c>
      <c r="M154" s="5">
        <f t="shared" si="28"/>
        <v>1.8125747372396139E-2</v>
      </c>
      <c r="N154" s="5">
        <f t="shared" si="24"/>
        <v>6.7400000000000002E-2</v>
      </c>
      <c r="O154" s="5">
        <f t="shared" si="25"/>
        <v>1.2861813120976784E-3</v>
      </c>
      <c r="P154" s="5">
        <f t="shared" si="29"/>
        <v>1.6839566060298461E-2</v>
      </c>
      <c r="Q154" s="5">
        <f t="shared" si="30"/>
        <v>1.8688794198998382E-2</v>
      </c>
      <c r="R154" s="15">
        <f t="shared" si="31"/>
        <v>1.7402612886900704E-2</v>
      </c>
      <c r="S154">
        <f t="shared" si="26"/>
        <v>0</v>
      </c>
      <c r="T154">
        <f t="shared" si="32"/>
        <v>115</v>
      </c>
      <c r="U154" t="b">
        <f t="shared" si="33"/>
        <v>0</v>
      </c>
      <c r="V154" s="2">
        <v>37232</v>
      </c>
      <c r="Y154" s="2"/>
      <c r="AB154" s="2"/>
    </row>
    <row r="155" spans="1:28" x14ac:dyDescent="0.2">
      <c r="A155" s="37">
        <v>37239</v>
      </c>
      <c r="B155" s="38">
        <v>6.5</v>
      </c>
      <c r="C155" s="38">
        <v>8.8858999999999995</v>
      </c>
      <c r="D155" s="38">
        <v>159.93</v>
      </c>
      <c r="E155" s="38">
        <v>134.33000000000001</v>
      </c>
      <c r="F155" s="38">
        <v>1.7149999999999999</v>
      </c>
      <c r="G155" s="38">
        <v>1.895</v>
      </c>
      <c r="H155" s="38">
        <v>3.3460000000000001</v>
      </c>
      <c r="I155" s="39">
        <v>6.5</v>
      </c>
      <c r="J155" s="36" t="s">
        <v>64</v>
      </c>
      <c r="K155" s="36">
        <v>1</v>
      </c>
      <c r="L155" s="36">
        <f t="shared" si="27"/>
        <v>0</v>
      </c>
      <c r="M155" s="38">
        <f t="shared" si="28"/>
        <v>-1.1374173208876792E-2</v>
      </c>
      <c r="N155" s="38">
        <f t="shared" si="24"/>
        <v>6.5000000000000002E-2</v>
      </c>
      <c r="O155" s="38">
        <f t="shared" si="25"/>
        <v>1.2407215111733816E-3</v>
      </c>
      <c r="P155" s="38">
        <f t="shared" si="29"/>
        <v>-1.2614894720050174E-2</v>
      </c>
      <c r="Q155" s="38">
        <f t="shared" si="30"/>
        <v>-1.4236442357085211E-2</v>
      </c>
      <c r="R155" s="45">
        <f t="shared" si="31"/>
        <v>-1.5477163868258592E-2</v>
      </c>
      <c r="S155" s="36">
        <f t="shared" si="26"/>
        <v>1</v>
      </c>
      <c r="T155" s="36">
        <f t="shared" si="32"/>
        <v>0</v>
      </c>
      <c r="U155" s="43">
        <f t="shared" si="33"/>
        <v>0</v>
      </c>
      <c r="V155" s="37">
        <v>37239</v>
      </c>
      <c r="W155" t="s">
        <v>884</v>
      </c>
      <c r="Y155" s="2"/>
      <c r="AB155" s="2"/>
    </row>
    <row r="156" spans="1:28" x14ac:dyDescent="0.2">
      <c r="A156" s="2">
        <v>37246</v>
      </c>
      <c r="B156" s="5">
        <v>6.43</v>
      </c>
      <c r="C156" s="5">
        <v>8.9733000000000001</v>
      </c>
      <c r="D156" s="5">
        <v>161.44999999999999</v>
      </c>
      <c r="E156" s="5">
        <v>135.33000000000001</v>
      </c>
      <c r="F156" s="5">
        <v>1.6949999999999998</v>
      </c>
      <c r="G156" s="5">
        <v>1.9</v>
      </c>
      <c r="H156" s="5">
        <v>3.339</v>
      </c>
      <c r="I156" s="3">
        <v>6.5</v>
      </c>
      <c r="J156" t="s">
        <v>65</v>
      </c>
      <c r="K156">
        <v>0</v>
      </c>
      <c r="L156">
        <f t="shared" si="27"/>
        <v>1</v>
      </c>
      <c r="M156" s="5">
        <f t="shared" si="28"/>
        <v>9.5041580691550553E-3</v>
      </c>
      <c r="N156" s="5">
        <f t="shared" si="24"/>
        <v>6.4299999999999996E-2</v>
      </c>
      <c r="O156" s="5">
        <f t="shared" si="25"/>
        <v>1.2274577357047622E-3</v>
      </c>
      <c r="P156" s="5">
        <f t="shared" si="29"/>
        <v>8.2767003334502931E-3</v>
      </c>
      <c r="Q156" s="5">
        <f t="shared" si="30"/>
        <v>7.4443534579022863E-3</v>
      </c>
      <c r="R156" s="15">
        <f t="shared" si="31"/>
        <v>6.2168957221975241E-3</v>
      </c>
      <c r="S156">
        <f t="shared" si="26"/>
        <v>0</v>
      </c>
      <c r="T156">
        <f t="shared" si="32"/>
        <v>1</v>
      </c>
      <c r="U156" t="b">
        <f t="shared" si="33"/>
        <v>0</v>
      </c>
      <c r="V156" s="2">
        <v>37246</v>
      </c>
      <c r="Y156" s="2"/>
      <c r="AB156" s="2"/>
    </row>
    <row r="157" spans="1:28" x14ac:dyDescent="0.2">
      <c r="A157" s="2">
        <v>37253</v>
      </c>
      <c r="B157" s="5">
        <v>6.35</v>
      </c>
      <c r="C157" s="5">
        <v>9.0298999999999996</v>
      </c>
      <c r="D157" s="5">
        <v>167.18</v>
      </c>
      <c r="E157" s="5">
        <v>140.07</v>
      </c>
      <c r="F157" s="5">
        <v>1.7149999999999999</v>
      </c>
      <c r="G157" s="5">
        <v>1.8812500000000001</v>
      </c>
      <c r="H157" s="5">
        <v>3.294</v>
      </c>
      <c r="I157" s="3">
        <v>6.5</v>
      </c>
      <c r="J157" t="s">
        <v>66</v>
      </c>
      <c r="K157">
        <v>0</v>
      </c>
      <c r="L157">
        <f t="shared" si="27"/>
        <v>2</v>
      </c>
      <c r="M157" s="5">
        <f t="shared" si="28"/>
        <v>3.5490864044595893E-2</v>
      </c>
      <c r="N157" s="5">
        <f t="shared" si="24"/>
        <v>6.3500000000000001E-2</v>
      </c>
      <c r="O157" s="5">
        <f t="shared" si="25"/>
        <v>1.2122965528265084E-3</v>
      </c>
      <c r="P157" s="5">
        <f t="shared" si="29"/>
        <v>3.4278567491769385E-2</v>
      </c>
      <c r="Q157" s="5">
        <f t="shared" si="30"/>
        <v>3.5025493238749483E-2</v>
      </c>
      <c r="R157" s="15">
        <f t="shared" si="31"/>
        <v>3.3813196685922975E-2</v>
      </c>
      <c r="S157">
        <f t="shared" si="26"/>
        <v>0</v>
      </c>
      <c r="T157">
        <f t="shared" si="32"/>
        <v>2</v>
      </c>
      <c r="U157" t="b">
        <f t="shared" si="33"/>
        <v>0</v>
      </c>
      <c r="V157" s="2">
        <v>37253</v>
      </c>
      <c r="Y157" s="2"/>
      <c r="AB157" s="2"/>
    </row>
    <row r="158" spans="1:28" x14ac:dyDescent="0.2">
      <c r="A158" s="2">
        <v>37260</v>
      </c>
      <c r="B158" s="5">
        <v>6.28</v>
      </c>
      <c r="C158" s="5">
        <v>8.9255999999999993</v>
      </c>
      <c r="D158" s="5">
        <v>171.33</v>
      </c>
      <c r="E158" s="5">
        <v>143.54</v>
      </c>
      <c r="F158" s="5">
        <v>1.7149999999999999</v>
      </c>
      <c r="G158" s="5">
        <v>1.87</v>
      </c>
      <c r="H158" s="5">
        <v>3.2919999999999998</v>
      </c>
      <c r="I158" s="3">
        <v>6.5</v>
      </c>
      <c r="J158" t="s">
        <v>67</v>
      </c>
      <c r="K158">
        <v>0</v>
      </c>
      <c r="L158">
        <f t="shared" si="27"/>
        <v>3</v>
      </c>
      <c r="M158" s="5">
        <f t="shared" si="28"/>
        <v>2.482354348606286E-2</v>
      </c>
      <c r="N158" s="5">
        <f t="shared" si="24"/>
        <v>6.2800000000000009E-2</v>
      </c>
      <c r="O158" s="5">
        <f t="shared" si="25"/>
        <v>1.1990282574738664E-3</v>
      </c>
      <c r="P158" s="5">
        <f t="shared" si="29"/>
        <v>2.3624515228588994E-2</v>
      </c>
      <c r="Q158" s="5">
        <f t="shared" si="30"/>
        <v>2.4773327621903318E-2</v>
      </c>
      <c r="R158" s="15">
        <f t="shared" si="31"/>
        <v>2.3574299364429452E-2</v>
      </c>
      <c r="S158">
        <f t="shared" si="26"/>
        <v>0</v>
      </c>
      <c r="T158">
        <f t="shared" si="32"/>
        <v>3</v>
      </c>
      <c r="U158" t="b">
        <f t="shared" si="33"/>
        <v>0</v>
      </c>
      <c r="V158" s="2">
        <v>37260</v>
      </c>
      <c r="Y158" s="2"/>
      <c r="AB158" s="2"/>
    </row>
    <row r="159" spans="1:28" x14ac:dyDescent="0.2">
      <c r="A159" s="2">
        <v>37267</v>
      </c>
      <c r="B159" s="5">
        <v>6.34</v>
      </c>
      <c r="C159" s="5">
        <v>8.9101999999999997</v>
      </c>
      <c r="D159" s="5">
        <v>168.1</v>
      </c>
      <c r="E159" s="5">
        <v>140.22</v>
      </c>
      <c r="F159" s="5">
        <v>1.552</v>
      </c>
      <c r="G159" s="5">
        <v>1.8268800000000001</v>
      </c>
      <c r="H159" s="5">
        <v>3.3449999999999998</v>
      </c>
      <c r="I159" s="3">
        <v>6.5</v>
      </c>
      <c r="J159" t="s">
        <v>68</v>
      </c>
      <c r="K159">
        <v>0</v>
      </c>
      <c r="L159">
        <f t="shared" si="27"/>
        <v>4</v>
      </c>
      <c r="M159" s="5">
        <f t="shared" si="28"/>
        <v>-1.885250685811013E-2</v>
      </c>
      <c r="N159" s="5">
        <f t="shared" si="24"/>
        <v>6.3399999999999998E-2</v>
      </c>
      <c r="O159" s="5">
        <f t="shared" si="25"/>
        <v>1.2104012112421625E-3</v>
      </c>
      <c r="P159" s="5">
        <f t="shared" si="29"/>
        <v>-2.0062908069352292E-2</v>
      </c>
      <c r="Q159" s="5">
        <f t="shared" si="30"/>
        <v>-2.3129441270725914E-2</v>
      </c>
      <c r="R159" s="15">
        <f t="shared" si="31"/>
        <v>-2.4339842481968077E-2</v>
      </c>
      <c r="S159">
        <f t="shared" si="26"/>
        <v>0</v>
      </c>
      <c r="T159">
        <f t="shared" si="32"/>
        <v>4</v>
      </c>
      <c r="U159" t="b">
        <f t="shared" si="33"/>
        <v>0</v>
      </c>
      <c r="V159" s="2">
        <v>37267</v>
      </c>
      <c r="Y159" s="2"/>
      <c r="AB159" s="2"/>
    </row>
    <row r="160" spans="1:28" x14ac:dyDescent="0.2">
      <c r="A160" s="2">
        <v>37274</v>
      </c>
      <c r="B160" s="5">
        <v>6.2</v>
      </c>
      <c r="C160" s="5">
        <v>8.9481999999999999</v>
      </c>
      <c r="D160" s="5">
        <v>161.86000000000001</v>
      </c>
      <c r="E160" s="5">
        <v>135.19999999999999</v>
      </c>
      <c r="F160" s="5">
        <v>1.613</v>
      </c>
      <c r="G160" s="5">
        <v>1.77</v>
      </c>
      <c r="H160" s="5">
        <v>3.3449999999999998</v>
      </c>
      <c r="I160" s="3">
        <v>6.5</v>
      </c>
      <c r="J160" t="s">
        <v>69</v>
      </c>
      <c r="K160">
        <v>0</v>
      </c>
      <c r="L160">
        <f t="shared" si="27"/>
        <v>5</v>
      </c>
      <c r="M160" s="5">
        <f t="shared" si="28"/>
        <v>-3.7120761451516882E-2</v>
      </c>
      <c r="N160" s="5">
        <f t="shared" si="24"/>
        <v>6.2E-2</v>
      </c>
      <c r="O160" s="5">
        <f t="shared" si="25"/>
        <v>1.1838619071800061E-3</v>
      </c>
      <c r="P160" s="5">
        <f t="shared" si="29"/>
        <v>-3.8304623358696888E-2</v>
      </c>
      <c r="Q160" s="5">
        <f t="shared" si="30"/>
        <v>-3.5800884324632798E-2</v>
      </c>
      <c r="R160" s="15">
        <f t="shared" si="31"/>
        <v>-3.6984746231812804E-2</v>
      </c>
      <c r="S160">
        <f t="shared" si="26"/>
        <v>0</v>
      </c>
      <c r="T160">
        <f t="shared" si="32"/>
        <v>5</v>
      </c>
      <c r="U160" t="b">
        <f t="shared" si="33"/>
        <v>0</v>
      </c>
      <c r="V160" s="2">
        <v>37274</v>
      </c>
      <c r="Y160" s="2"/>
      <c r="AB160" s="2"/>
    </row>
    <row r="161" spans="1:28" x14ac:dyDescent="0.2">
      <c r="A161" s="2">
        <v>37281</v>
      </c>
      <c r="B161" s="5">
        <v>6.44</v>
      </c>
      <c r="C161" s="5">
        <v>9.0595999999999997</v>
      </c>
      <c r="D161" s="5">
        <v>163.27000000000001</v>
      </c>
      <c r="E161" s="5">
        <v>136.65</v>
      </c>
      <c r="F161" s="5">
        <v>1.7050000000000001</v>
      </c>
      <c r="G161" s="5">
        <v>1.87</v>
      </c>
      <c r="H161" s="5">
        <v>3.3780000000000001</v>
      </c>
      <c r="I161" s="3">
        <v>6.5</v>
      </c>
      <c r="J161" t="s">
        <v>70</v>
      </c>
      <c r="K161">
        <v>1</v>
      </c>
      <c r="L161">
        <f t="shared" si="27"/>
        <v>0</v>
      </c>
      <c r="M161" s="5">
        <f t="shared" si="28"/>
        <v>8.7112319288273898E-3</v>
      </c>
      <c r="N161" s="5">
        <f t="shared" si="24"/>
        <v>6.4399999999999999E-2</v>
      </c>
      <c r="O161" s="5">
        <f t="shared" si="25"/>
        <v>1.2293526898705665E-3</v>
      </c>
      <c r="P161" s="5">
        <f t="shared" si="29"/>
        <v>7.4818792389568234E-3</v>
      </c>
      <c r="Q161" s="5">
        <f t="shared" si="30"/>
        <v>1.0724852071006152E-2</v>
      </c>
      <c r="R161" s="15">
        <f t="shared" si="31"/>
        <v>9.4954993811355859E-3</v>
      </c>
      <c r="S161">
        <f t="shared" si="26"/>
        <v>0</v>
      </c>
      <c r="T161">
        <f t="shared" si="32"/>
        <v>6</v>
      </c>
      <c r="U161" t="b">
        <f t="shared" si="33"/>
        <v>0</v>
      </c>
      <c r="V161" s="2">
        <v>37281</v>
      </c>
      <c r="Y161" s="2"/>
      <c r="AB161" s="2"/>
    </row>
    <row r="162" spans="1:28" x14ac:dyDescent="0.2">
      <c r="A162" s="2">
        <v>37288</v>
      </c>
      <c r="B162" s="5">
        <v>6.53</v>
      </c>
      <c r="C162" s="5">
        <v>9.0980000000000008</v>
      </c>
      <c r="D162" s="5">
        <v>163.95</v>
      </c>
      <c r="E162" s="5">
        <v>137.12</v>
      </c>
      <c r="F162" s="5">
        <v>1.756</v>
      </c>
      <c r="G162" s="5">
        <v>1.92</v>
      </c>
      <c r="H162" s="5">
        <v>3.375</v>
      </c>
      <c r="I162" s="3">
        <v>6.5</v>
      </c>
      <c r="J162" t="s">
        <v>71</v>
      </c>
      <c r="K162">
        <v>0</v>
      </c>
      <c r="L162">
        <f t="shared" si="27"/>
        <v>1</v>
      </c>
      <c r="M162" s="5">
        <f t="shared" si="28"/>
        <v>4.1648802596923051E-3</v>
      </c>
      <c r="N162" s="5">
        <f t="shared" si="24"/>
        <v>6.5299999999999997E-2</v>
      </c>
      <c r="O162" s="5">
        <f t="shared" si="25"/>
        <v>1.2464053409717568E-3</v>
      </c>
      <c r="P162" s="5">
        <f t="shared" si="29"/>
        <v>2.9184749187205483E-3</v>
      </c>
      <c r="Q162" s="5">
        <f t="shared" si="30"/>
        <v>3.43944383461392E-3</v>
      </c>
      <c r="R162" s="15">
        <f t="shared" si="31"/>
        <v>2.1930384936421632E-3</v>
      </c>
      <c r="S162">
        <f t="shared" si="26"/>
        <v>0</v>
      </c>
      <c r="T162">
        <f t="shared" si="32"/>
        <v>7</v>
      </c>
      <c r="U162" t="b">
        <f t="shared" si="33"/>
        <v>0</v>
      </c>
      <c r="V162" s="2">
        <v>37288</v>
      </c>
      <c r="Y162" s="2"/>
      <c r="AB162" s="2"/>
    </row>
    <row r="163" spans="1:28" x14ac:dyDescent="0.2">
      <c r="A163" s="2">
        <v>37295</v>
      </c>
      <c r="B163" s="5">
        <v>6.59</v>
      </c>
      <c r="C163" s="5">
        <v>8.9779999999999998</v>
      </c>
      <c r="D163" s="5">
        <v>160.1</v>
      </c>
      <c r="E163" s="5">
        <v>133.99</v>
      </c>
      <c r="F163" s="5">
        <v>1.7050000000000001</v>
      </c>
      <c r="G163" s="5">
        <v>1.9</v>
      </c>
      <c r="H163" s="5">
        <v>3.3529999999999998</v>
      </c>
      <c r="I163" s="3">
        <v>6.5</v>
      </c>
      <c r="J163" t="s">
        <v>72</v>
      </c>
      <c r="K163">
        <v>0</v>
      </c>
      <c r="L163">
        <f t="shared" si="27"/>
        <v>2</v>
      </c>
      <c r="M163" s="5">
        <f t="shared" si="28"/>
        <v>-2.3482769136931925E-2</v>
      </c>
      <c r="N163" s="5">
        <f t="shared" si="24"/>
        <v>6.59E-2</v>
      </c>
      <c r="O163" s="5">
        <f t="shared" si="25"/>
        <v>1.2577718391371118E-3</v>
      </c>
      <c r="P163" s="5">
        <f t="shared" si="29"/>
        <v>-2.4740540976069036E-2</v>
      </c>
      <c r="Q163" s="5">
        <f t="shared" si="30"/>
        <v>-2.2826721120186688E-2</v>
      </c>
      <c r="R163" s="15">
        <f t="shared" si="31"/>
        <v>-2.40844929593238E-2</v>
      </c>
      <c r="S163">
        <f t="shared" si="26"/>
        <v>0</v>
      </c>
      <c r="T163">
        <f t="shared" si="32"/>
        <v>8</v>
      </c>
      <c r="U163" t="b">
        <f t="shared" si="33"/>
        <v>0</v>
      </c>
      <c r="V163" s="2">
        <v>37295</v>
      </c>
      <c r="Y163" s="2"/>
      <c r="AB163" s="2"/>
    </row>
    <row r="164" spans="1:28" x14ac:dyDescent="0.2">
      <c r="A164" s="2">
        <v>37302</v>
      </c>
      <c r="B164" s="5">
        <v>6.59</v>
      </c>
      <c r="C164" s="5">
        <v>8.9067000000000007</v>
      </c>
      <c r="D164" s="5">
        <v>162.36000000000001</v>
      </c>
      <c r="E164" s="5">
        <v>135.75</v>
      </c>
      <c r="F164" s="5">
        <v>1.736</v>
      </c>
      <c r="G164" s="5">
        <v>1.9100000000000001</v>
      </c>
      <c r="H164" s="5">
        <v>3.3540000000000001</v>
      </c>
      <c r="I164" s="3">
        <v>6.5</v>
      </c>
      <c r="J164" t="s">
        <v>73</v>
      </c>
      <c r="K164">
        <v>0</v>
      </c>
      <c r="L164">
        <f t="shared" si="27"/>
        <v>3</v>
      </c>
      <c r="M164" s="5">
        <f t="shared" si="28"/>
        <v>1.4116177389131845E-2</v>
      </c>
      <c r="N164" s="5">
        <f t="shared" si="24"/>
        <v>6.59E-2</v>
      </c>
      <c r="O164" s="5">
        <f t="shared" si="25"/>
        <v>1.2577718391371118E-3</v>
      </c>
      <c r="P164" s="5">
        <f t="shared" si="29"/>
        <v>1.2858405549994734E-2</v>
      </c>
      <c r="Q164" s="5">
        <f t="shared" si="30"/>
        <v>1.31353086051198E-2</v>
      </c>
      <c r="R164" s="15">
        <f t="shared" si="31"/>
        <v>1.1877536765982688E-2</v>
      </c>
      <c r="S164">
        <f t="shared" si="26"/>
        <v>0</v>
      </c>
      <c r="T164">
        <f t="shared" si="32"/>
        <v>9</v>
      </c>
      <c r="U164" t="b">
        <f t="shared" si="33"/>
        <v>0</v>
      </c>
      <c r="V164" s="2">
        <v>37302</v>
      </c>
      <c r="Y164" s="2"/>
      <c r="AB164" s="2"/>
    </row>
    <row r="165" spans="1:28" x14ac:dyDescent="0.2">
      <c r="A165" s="2">
        <v>37309</v>
      </c>
      <c r="B165" s="5">
        <v>6.55</v>
      </c>
      <c r="C165" s="5">
        <v>8.8809000000000005</v>
      </c>
      <c r="D165" s="5">
        <v>161.94</v>
      </c>
      <c r="E165" s="5">
        <v>135.44999999999999</v>
      </c>
      <c r="F165" s="5">
        <v>1.7669999999999999</v>
      </c>
      <c r="G165" s="5">
        <v>1.9012500000000001</v>
      </c>
      <c r="H165" s="5">
        <v>3.355</v>
      </c>
      <c r="I165" s="3">
        <v>6.5</v>
      </c>
      <c r="J165" t="s">
        <v>74</v>
      </c>
      <c r="K165">
        <v>0</v>
      </c>
      <c r="L165">
        <f t="shared" si="27"/>
        <v>4</v>
      </c>
      <c r="M165" s="5">
        <f t="shared" si="28"/>
        <v>-2.5868440502587742E-3</v>
      </c>
      <c r="N165" s="5">
        <f t="shared" si="24"/>
        <v>6.5500000000000003E-2</v>
      </c>
      <c r="O165" s="5">
        <f t="shared" si="25"/>
        <v>1.2501943457439157E-3</v>
      </c>
      <c r="P165" s="5">
        <f t="shared" si="29"/>
        <v>-3.8370383960026899E-3</v>
      </c>
      <c r="Q165" s="5">
        <f t="shared" si="30"/>
        <v>-2.2099447513812542E-3</v>
      </c>
      <c r="R165" s="15">
        <f t="shared" si="31"/>
        <v>-3.46013909712517E-3</v>
      </c>
      <c r="S165">
        <f t="shared" si="26"/>
        <v>0</v>
      </c>
      <c r="T165">
        <f t="shared" si="32"/>
        <v>10</v>
      </c>
      <c r="U165" t="b">
        <f t="shared" si="33"/>
        <v>0</v>
      </c>
      <c r="V165" s="2">
        <v>37309</v>
      </c>
      <c r="Y165" s="2"/>
      <c r="AB165" s="2"/>
    </row>
    <row r="166" spans="1:28" x14ac:dyDescent="0.2">
      <c r="A166" s="2">
        <v>37316</v>
      </c>
      <c r="B166" s="5">
        <v>6.68</v>
      </c>
      <c r="C166" s="5">
        <v>8.8902000000000001</v>
      </c>
      <c r="D166" s="5">
        <v>165.51</v>
      </c>
      <c r="E166" s="5">
        <v>138.25</v>
      </c>
      <c r="F166" s="5">
        <v>1.7770000000000001</v>
      </c>
      <c r="G166" s="5">
        <v>1.9012500000000001</v>
      </c>
      <c r="H166" s="5">
        <v>3.367</v>
      </c>
      <c r="I166" s="3">
        <v>6.5</v>
      </c>
      <c r="J166" t="s">
        <v>75</v>
      </c>
      <c r="K166">
        <v>1</v>
      </c>
      <c r="L166">
        <f t="shared" si="27"/>
        <v>0</v>
      </c>
      <c r="M166" s="5">
        <f t="shared" si="28"/>
        <v>2.2045201926639502E-2</v>
      </c>
      <c r="N166" s="5">
        <f t="shared" si="24"/>
        <v>6.6799999999999998E-2</v>
      </c>
      <c r="O166" s="5">
        <f t="shared" si="25"/>
        <v>1.274818683630885E-3</v>
      </c>
      <c r="P166" s="5">
        <f t="shared" si="29"/>
        <v>2.0770383243008617E-2</v>
      </c>
      <c r="Q166" s="5">
        <f t="shared" si="30"/>
        <v>2.0671834625323182E-2</v>
      </c>
      <c r="R166" s="15">
        <f t="shared" si="31"/>
        <v>1.9397015941692297E-2</v>
      </c>
      <c r="S166">
        <f t="shared" si="26"/>
        <v>0</v>
      </c>
      <c r="T166">
        <f t="shared" si="32"/>
        <v>11</v>
      </c>
      <c r="U166" t="b">
        <f t="shared" si="33"/>
        <v>0</v>
      </c>
      <c r="V166" s="2">
        <v>37316</v>
      </c>
      <c r="Y166" s="2"/>
      <c r="AB166" s="2"/>
    </row>
    <row r="167" spans="1:28" x14ac:dyDescent="0.2">
      <c r="A167" s="2">
        <v>37323</v>
      </c>
      <c r="B167" s="5">
        <v>6.74</v>
      </c>
      <c r="C167" s="5">
        <v>8.8158999999999992</v>
      </c>
      <c r="D167" s="5">
        <v>175.29</v>
      </c>
      <c r="E167" s="5">
        <v>146.78</v>
      </c>
      <c r="F167" s="5">
        <v>1.7970000000000002</v>
      </c>
      <c r="G167" s="5">
        <v>1.96</v>
      </c>
      <c r="H167" s="5">
        <v>3.3740000000000001</v>
      </c>
      <c r="I167" s="3">
        <v>6.5</v>
      </c>
      <c r="J167" t="s">
        <v>76</v>
      </c>
      <c r="K167">
        <v>0</v>
      </c>
      <c r="L167">
        <f t="shared" si="27"/>
        <v>1</v>
      </c>
      <c r="M167" s="5">
        <f t="shared" si="28"/>
        <v>5.9090085191227049E-2</v>
      </c>
      <c r="N167" s="5">
        <f t="shared" si="24"/>
        <v>6.7400000000000002E-2</v>
      </c>
      <c r="O167" s="5">
        <f t="shared" si="25"/>
        <v>1.2861813120976784E-3</v>
      </c>
      <c r="P167" s="5">
        <f t="shared" si="29"/>
        <v>5.780390387912937E-2</v>
      </c>
      <c r="Q167" s="5">
        <f t="shared" si="30"/>
        <v>6.1699819168173686E-2</v>
      </c>
      <c r="R167" s="15">
        <f t="shared" si="31"/>
        <v>6.0413637856076008E-2</v>
      </c>
      <c r="S167">
        <f t="shared" si="26"/>
        <v>0</v>
      </c>
      <c r="T167">
        <f t="shared" si="32"/>
        <v>12</v>
      </c>
      <c r="U167" t="b">
        <f t="shared" si="33"/>
        <v>0</v>
      </c>
      <c r="V167" s="2">
        <v>37323</v>
      </c>
      <c r="Y167" s="2"/>
      <c r="AB167" s="2"/>
    </row>
    <row r="168" spans="1:28" x14ac:dyDescent="0.2">
      <c r="A168" s="2">
        <v>37330</v>
      </c>
      <c r="B168" s="5">
        <v>6.73</v>
      </c>
      <c r="C168" s="5">
        <v>8.798</v>
      </c>
      <c r="D168" s="5">
        <v>175.47</v>
      </c>
      <c r="E168" s="5">
        <v>146.6</v>
      </c>
      <c r="F168" s="5">
        <v>1.8479999999999999</v>
      </c>
      <c r="G168" s="5">
        <v>2.0099999999999998</v>
      </c>
      <c r="H168" s="5">
        <v>3.3810000000000002</v>
      </c>
      <c r="I168" s="3">
        <v>6.5</v>
      </c>
      <c r="J168" t="s">
        <v>77</v>
      </c>
      <c r="K168">
        <v>0</v>
      </c>
      <c r="L168">
        <f t="shared" si="27"/>
        <v>2</v>
      </c>
      <c r="M168" s="5">
        <f t="shared" si="28"/>
        <v>1.0268697586857112E-3</v>
      </c>
      <c r="N168" s="5">
        <f t="shared" si="24"/>
        <v>6.7299999999999999E-2</v>
      </c>
      <c r="O168" s="5">
        <f t="shared" si="25"/>
        <v>1.284287648136706E-3</v>
      </c>
      <c r="P168" s="5">
        <f t="shared" si="29"/>
        <v>-2.5741788945099486E-4</v>
      </c>
      <c r="Q168" s="5">
        <f t="shared" si="30"/>
        <v>-1.2263251124131624E-3</v>
      </c>
      <c r="R168" s="15">
        <f t="shared" si="31"/>
        <v>-2.5106127605498685E-3</v>
      </c>
      <c r="S168">
        <f t="shared" si="26"/>
        <v>0</v>
      </c>
      <c r="T168">
        <f t="shared" si="32"/>
        <v>13</v>
      </c>
      <c r="U168" t="b">
        <f t="shared" si="33"/>
        <v>0</v>
      </c>
      <c r="V168" s="2">
        <v>37330</v>
      </c>
      <c r="Y168" s="2"/>
      <c r="AB168" s="2"/>
    </row>
    <row r="169" spans="1:28" x14ac:dyDescent="0.2">
      <c r="A169" s="2">
        <v>37337</v>
      </c>
      <c r="B169" s="5">
        <v>6.71</v>
      </c>
      <c r="C169" s="5">
        <v>8.7744999999999997</v>
      </c>
      <c r="D169" s="5">
        <v>177.93</v>
      </c>
      <c r="E169" s="5">
        <v>148.77000000000001</v>
      </c>
      <c r="F169" s="5">
        <v>1.8380000000000001</v>
      </c>
      <c r="G169" s="5">
        <v>2.0299999999999998</v>
      </c>
      <c r="H169" s="5">
        <v>3.4009999999999998</v>
      </c>
      <c r="I169" s="3">
        <v>6.5</v>
      </c>
      <c r="J169" t="s">
        <v>78</v>
      </c>
      <c r="K169">
        <v>0</v>
      </c>
      <c r="L169">
        <f t="shared" si="27"/>
        <v>3</v>
      </c>
      <c r="M169" s="5">
        <f t="shared" si="28"/>
        <v>1.4019490511198551E-2</v>
      </c>
      <c r="N169" s="5">
        <f t="shared" si="24"/>
        <v>6.7099999999999993E-2</v>
      </c>
      <c r="O169" s="5">
        <f t="shared" si="25"/>
        <v>1.2805001912805647E-3</v>
      </c>
      <c r="P169" s="5">
        <f t="shared" si="29"/>
        <v>1.2738990319917987E-2</v>
      </c>
      <c r="Q169" s="5">
        <f t="shared" si="30"/>
        <v>1.4802182810368381E-2</v>
      </c>
      <c r="R169" s="15">
        <f t="shared" si="31"/>
        <v>1.3521682619087816E-2</v>
      </c>
      <c r="S169">
        <f t="shared" si="26"/>
        <v>0</v>
      </c>
      <c r="T169">
        <f t="shared" si="32"/>
        <v>14</v>
      </c>
      <c r="U169" t="b">
        <f t="shared" si="33"/>
        <v>0</v>
      </c>
      <c r="V169" s="2">
        <v>37337</v>
      </c>
      <c r="Y169" s="2"/>
      <c r="AB169" s="2"/>
    </row>
    <row r="170" spans="1:28" x14ac:dyDescent="0.2">
      <c r="A170" s="2">
        <v>37344</v>
      </c>
      <c r="B170" s="5">
        <v>6.7</v>
      </c>
      <c r="C170" s="5">
        <v>8.8426000000000009</v>
      </c>
      <c r="D170" s="5">
        <v>179.06</v>
      </c>
      <c r="E170" s="5">
        <v>149.71</v>
      </c>
      <c r="F170" s="5">
        <v>1.7770000000000001</v>
      </c>
      <c r="G170" s="5">
        <v>2.0299999999999998</v>
      </c>
      <c r="H170" s="5">
        <v>3.448</v>
      </c>
      <c r="I170" s="3">
        <v>6.5</v>
      </c>
      <c r="J170" t="s">
        <v>79</v>
      </c>
      <c r="K170">
        <v>0</v>
      </c>
      <c r="L170">
        <f t="shared" si="27"/>
        <v>4</v>
      </c>
      <c r="M170" s="5">
        <f t="shared" si="28"/>
        <v>6.3508121171247378E-3</v>
      </c>
      <c r="N170" s="5">
        <f t="shared" si="24"/>
        <v>6.7000000000000004E-2</v>
      </c>
      <c r="O170" s="5">
        <f t="shared" si="25"/>
        <v>1.2786063983813989E-3</v>
      </c>
      <c r="P170" s="5">
        <f t="shared" si="29"/>
        <v>5.0722057187433389E-3</v>
      </c>
      <c r="Q170" s="5">
        <f t="shared" si="30"/>
        <v>6.3184781878067309E-3</v>
      </c>
      <c r="R170" s="15">
        <f t="shared" si="31"/>
        <v>5.039871789425332E-3</v>
      </c>
      <c r="S170">
        <f t="shared" si="26"/>
        <v>0</v>
      </c>
      <c r="T170">
        <f t="shared" si="32"/>
        <v>15</v>
      </c>
      <c r="U170" t="b">
        <f t="shared" si="33"/>
        <v>0</v>
      </c>
      <c r="V170" s="2">
        <v>37344</v>
      </c>
      <c r="Y170" s="2"/>
      <c r="AB170" s="2"/>
    </row>
    <row r="171" spans="1:28" x14ac:dyDescent="0.2">
      <c r="A171" s="2">
        <v>37351</v>
      </c>
      <c r="B171" s="5">
        <v>6.71</v>
      </c>
      <c r="C171" s="5">
        <v>8.7119</v>
      </c>
      <c r="D171" s="5">
        <v>177.5</v>
      </c>
      <c r="E171" s="5">
        <v>148.37</v>
      </c>
      <c r="F171" s="5">
        <v>1.756</v>
      </c>
      <c r="G171" s="5">
        <v>2.0099999999999998</v>
      </c>
      <c r="H171" s="5">
        <v>3.43</v>
      </c>
      <c r="I171" s="3">
        <v>6.5</v>
      </c>
      <c r="J171" t="s">
        <v>80</v>
      </c>
      <c r="K171">
        <v>0</v>
      </c>
      <c r="L171">
        <f t="shared" si="27"/>
        <v>5</v>
      </c>
      <c r="M171" s="5">
        <f t="shared" si="28"/>
        <v>-8.7121635206076631E-3</v>
      </c>
      <c r="N171" s="5">
        <f t="shared" si="24"/>
        <v>6.7099999999999993E-2</v>
      </c>
      <c r="O171" s="5">
        <f t="shared" si="25"/>
        <v>1.2805001912805647E-3</v>
      </c>
      <c r="P171" s="5">
        <f t="shared" si="29"/>
        <v>-9.9926637118882278E-3</v>
      </c>
      <c r="Q171" s="5">
        <f t="shared" si="30"/>
        <v>-8.9506378999398839E-3</v>
      </c>
      <c r="R171" s="15">
        <f t="shared" si="31"/>
        <v>-1.0231138091220449E-2</v>
      </c>
      <c r="S171">
        <f t="shared" si="26"/>
        <v>0</v>
      </c>
      <c r="T171">
        <f t="shared" si="32"/>
        <v>16</v>
      </c>
      <c r="U171" t="b">
        <f t="shared" si="33"/>
        <v>0</v>
      </c>
      <c r="V171" s="2">
        <v>37351</v>
      </c>
      <c r="Y171" s="2"/>
      <c r="AB171" s="2"/>
    </row>
    <row r="172" spans="1:28" x14ac:dyDescent="0.2">
      <c r="A172" s="2">
        <v>37358</v>
      </c>
      <c r="B172" s="5">
        <v>6.75</v>
      </c>
      <c r="C172" s="5">
        <v>8.6669</v>
      </c>
      <c r="D172" s="5">
        <v>175.13</v>
      </c>
      <c r="E172" s="5">
        <v>146.22</v>
      </c>
      <c r="F172" s="5">
        <v>1.7050000000000001</v>
      </c>
      <c r="G172" s="5">
        <v>1.98</v>
      </c>
      <c r="H172" s="5">
        <v>3.411</v>
      </c>
      <c r="I172" s="3">
        <v>6.5</v>
      </c>
      <c r="J172" t="s">
        <v>81</v>
      </c>
      <c r="K172">
        <v>1</v>
      </c>
      <c r="L172">
        <f t="shared" si="27"/>
        <v>0</v>
      </c>
      <c r="M172" s="5">
        <f t="shared" si="28"/>
        <v>-1.3352112676056405E-2</v>
      </c>
      <c r="N172" s="5">
        <f t="shared" si="24"/>
        <v>6.7500000000000004E-2</v>
      </c>
      <c r="O172" s="5">
        <f t="shared" si="25"/>
        <v>1.2880749330832497E-3</v>
      </c>
      <c r="P172" s="5">
        <f t="shared" si="29"/>
        <v>-1.4640187609139654E-2</v>
      </c>
      <c r="Q172" s="5">
        <f t="shared" si="30"/>
        <v>-1.4490800026959683E-2</v>
      </c>
      <c r="R172" s="15">
        <f t="shared" si="31"/>
        <v>-1.5778874960042932E-2</v>
      </c>
      <c r="S172">
        <f t="shared" si="26"/>
        <v>0</v>
      </c>
      <c r="T172">
        <f t="shared" si="32"/>
        <v>17</v>
      </c>
      <c r="U172" t="b">
        <f t="shared" si="33"/>
        <v>0</v>
      </c>
      <c r="V172" s="2">
        <v>37358</v>
      </c>
      <c r="Y172" s="2"/>
      <c r="AB172" s="2"/>
    </row>
    <row r="173" spans="1:28" x14ac:dyDescent="0.2">
      <c r="A173" s="2">
        <v>37365</v>
      </c>
      <c r="B173" s="5">
        <v>6.82</v>
      </c>
      <c r="C173" s="5">
        <v>8.5267999999999997</v>
      </c>
      <c r="D173" s="5">
        <v>176.64</v>
      </c>
      <c r="E173" s="5">
        <v>147.28</v>
      </c>
      <c r="F173" s="5">
        <v>1.7204999999999999</v>
      </c>
      <c r="G173" s="5">
        <v>1.94</v>
      </c>
      <c r="H173" s="5">
        <v>3.3879999999999999</v>
      </c>
      <c r="I173" s="3">
        <v>6.5</v>
      </c>
      <c r="J173" t="s">
        <v>82</v>
      </c>
      <c r="K173">
        <v>0</v>
      </c>
      <c r="L173">
        <f t="shared" si="27"/>
        <v>1</v>
      </c>
      <c r="M173" s="5">
        <f t="shared" si="28"/>
        <v>8.6221663906811408E-3</v>
      </c>
      <c r="N173" s="5">
        <f t="shared" si="24"/>
        <v>6.8199999999999997E-2</v>
      </c>
      <c r="O173" s="5">
        <f t="shared" si="25"/>
        <v>1.3013290768451036E-3</v>
      </c>
      <c r="P173" s="5">
        <f t="shared" si="29"/>
        <v>7.3208373138360372E-3</v>
      </c>
      <c r="Q173" s="5">
        <f t="shared" si="30"/>
        <v>7.2493502940773613E-3</v>
      </c>
      <c r="R173" s="15">
        <f t="shared" si="31"/>
        <v>5.9480212172322577E-3</v>
      </c>
      <c r="S173">
        <f t="shared" si="26"/>
        <v>0</v>
      </c>
      <c r="T173">
        <f t="shared" si="32"/>
        <v>18</v>
      </c>
      <c r="U173" t="b">
        <f t="shared" si="33"/>
        <v>0</v>
      </c>
      <c r="V173" s="2">
        <v>37365</v>
      </c>
      <c r="Y173" s="2"/>
      <c r="AB173" s="2"/>
    </row>
    <row r="174" spans="1:28" x14ac:dyDescent="0.2">
      <c r="A174" s="2">
        <v>37372</v>
      </c>
      <c r="B174" s="5">
        <v>6.8</v>
      </c>
      <c r="C174" s="5">
        <v>8.4004999999999992</v>
      </c>
      <c r="D174" s="5">
        <v>171.34</v>
      </c>
      <c r="E174" s="5">
        <v>142.52000000000001</v>
      </c>
      <c r="F174" s="5">
        <v>1.7307000000000001</v>
      </c>
      <c r="G174" s="5">
        <v>1.9212500000000001</v>
      </c>
      <c r="H174" s="5">
        <v>3.3919999999999999</v>
      </c>
      <c r="I174" s="3">
        <v>6.5</v>
      </c>
      <c r="J174" t="s">
        <v>83</v>
      </c>
      <c r="K174">
        <v>0</v>
      </c>
      <c r="L174">
        <f t="shared" si="27"/>
        <v>2</v>
      </c>
      <c r="M174" s="5">
        <f t="shared" si="28"/>
        <v>-3.0004528985507206E-2</v>
      </c>
      <c r="N174" s="5">
        <f t="shared" si="24"/>
        <v>6.8000000000000005E-2</v>
      </c>
      <c r="O174" s="5">
        <f t="shared" si="25"/>
        <v>1.2975423934531438E-3</v>
      </c>
      <c r="P174" s="5">
        <f t="shared" si="29"/>
        <v>-3.130207137896035E-2</v>
      </c>
      <c r="Q174" s="5">
        <f t="shared" si="30"/>
        <v>-3.2319391634980876E-2</v>
      </c>
      <c r="R174" s="15">
        <f t="shared" si="31"/>
        <v>-3.361693402843402E-2</v>
      </c>
      <c r="S174">
        <f t="shared" si="26"/>
        <v>0</v>
      </c>
      <c r="T174">
        <f t="shared" si="32"/>
        <v>19</v>
      </c>
      <c r="U174" t="b">
        <f t="shared" si="33"/>
        <v>0</v>
      </c>
      <c r="V174" s="2">
        <v>37372</v>
      </c>
      <c r="Y174" s="2"/>
      <c r="AB174" s="2"/>
    </row>
    <row r="175" spans="1:28" x14ac:dyDescent="0.2">
      <c r="A175" s="2">
        <v>37379</v>
      </c>
      <c r="B175" s="5">
        <v>6.83</v>
      </c>
      <c r="C175" s="5">
        <v>8.2657000000000007</v>
      </c>
      <c r="D175" s="5">
        <v>174.44</v>
      </c>
      <c r="E175" s="5">
        <v>145.72999999999999</v>
      </c>
      <c r="F175" s="5">
        <v>1.7511999999999999</v>
      </c>
      <c r="G175" s="5">
        <v>1.92</v>
      </c>
      <c r="H175" s="5">
        <v>3.4169999999999998</v>
      </c>
      <c r="I175" s="3">
        <v>6.5</v>
      </c>
      <c r="J175" t="s">
        <v>84</v>
      </c>
      <c r="K175">
        <v>0</v>
      </c>
      <c r="L175">
        <f t="shared" si="27"/>
        <v>3</v>
      </c>
      <c r="M175" s="5">
        <f t="shared" si="28"/>
        <v>1.8092681218629503E-2</v>
      </c>
      <c r="N175" s="5">
        <f t="shared" si="24"/>
        <v>6.83E-2</v>
      </c>
      <c r="O175" s="5">
        <f t="shared" si="25"/>
        <v>1.3032223541016297E-3</v>
      </c>
      <c r="P175" s="5">
        <f t="shared" si="29"/>
        <v>1.6789458864527873E-2</v>
      </c>
      <c r="Q175" s="5">
        <f t="shared" si="30"/>
        <v>2.2523154644962018E-2</v>
      </c>
      <c r="R175" s="15">
        <f t="shared" si="31"/>
        <v>2.1219932290860388E-2</v>
      </c>
      <c r="S175">
        <f t="shared" si="26"/>
        <v>0</v>
      </c>
      <c r="T175">
        <f t="shared" si="32"/>
        <v>20</v>
      </c>
      <c r="U175" t="b">
        <f t="shared" si="33"/>
        <v>0</v>
      </c>
      <c r="V175" s="2">
        <v>37379</v>
      </c>
      <c r="Y175" s="2"/>
      <c r="AB175" s="2"/>
    </row>
    <row r="176" spans="1:28" x14ac:dyDescent="0.2">
      <c r="A176" s="2">
        <v>37386</v>
      </c>
      <c r="B176" s="5">
        <v>6.84</v>
      </c>
      <c r="C176" s="5">
        <v>8.2727000000000004</v>
      </c>
      <c r="D176" s="5">
        <v>175.93</v>
      </c>
      <c r="E176" s="5">
        <v>146.94</v>
      </c>
      <c r="F176" s="5">
        <v>1.7511999999999999</v>
      </c>
      <c r="G176" s="5">
        <v>1.9</v>
      </c>
      <c r="H176" s="5">
        <v>3.427</v>
      </c>
      <c r="I176" s="3">
        <v>6.5</v>
      </c>
      <c r="J176" t="s">
        <v>85</v>
      </c>
      <c r="K176">
        <v>0</v>
      </c>
      <c r="L176">
        <f t="shared" si="27"/>
        <v>4</v>
      </c>
      <c r="M176" s="5">
        <f t="shared" si="28"/>
        <v>8.5416188947489147E-3</v>
      </c>
      <c r="N176" s="5">
        <f t="shared" si="24"/>
        <v>6.8400000000000002E-2</v>
      </c>
      <c r="O176" s="5">
        <f t="shared" si="25"/>
        <v>1.3051155884009624E-3</v>
      </c>
      <c r="P176" s="5">
        <f t="shared" si="29"/>
        <v>7.2365033063479522E-3</v>
      </c>
      <c r="Q176" s="5">
        <f t="shared" si="30"/>
        <v>8.3030261442393893E-3</v>
      </c>
      <c r="R176" s="15">
        <f t="shared" si="31"/>
        <v>6.9979105558384269E-3</v>
      </c>
      <c r="S176">
        <f t="shared" si="26"/>
        <v>0</v>
      </c>
      <c r="T176">
        <f t="shared" si="32"/>
        <v>21</v>
      </c>
      <c r="U176" t="b">
        <f t="shared" si="33"/>
        <v>0</v>
      </c>
      <c r="V176" s="2">
        <v>37386</v>
      </c>
      <c r="Y176" s="2"/>
      <c r="AB176" s="2"/>
    </row>
    <row r="177" spans="1:28" x14ac:dyDescent="0.2">
      <c r="A177" s="2">
        <v>37393</v>
      </c>
      <c r="B177" s="5">
        <v>6.8100000000000005</v>
      </c>
      <c r="C177" s="5">
        <v>8.2012999999999998</v>
      </c>
      <c r="D177" s="5">
        <v>178.18</v>
      </c>
      <c r="E177" s="5">
        <v>149.12</v>
      </c>
      <c r="F177" s="5">
        <v>1.7511999999999999</v>
      </c>
      <c r="G177" s="5">
        <v>1.9024999999999999</v>
      </c>
      <c r="H177" s="5">
        <v>3.5259999999999998</v>
      </c>
      <c r="I177" s="3">
        <v>6.5</v>
      </c>
      <c r="J177" t="s">
        <v>86</v>
      </c>
      <c r="K177">
        <v>0</v>
      </c>
      <c r="L177">
        <f t="shared" si="27"/>
        <v>5</v>
      </c>
      <c r="M177" s="5">
        <f t="shared" si="28"/>
        <v>1.2789177513783834E-2</v>
      </c>
      <c r="N177" s="5">
        <f t="shared" si="24"/>
        <v>6.8100000000000008E-2</v>
      </c>
      <c r="O177" s="5">
        <f t="shared" si="25"/>
        <v>1.2994357566298298E-3</v>
      </c>
      <c r="P177" s="5">
        <f t="shared" si="29"/>
        <v>1.1489741757154004E-2</v>
      </c>
      <c r="Q177" s="5">
        <f t="shared" si="30"/>
        <v>1.4835987477882284E-2</v>
      </c>
      <c r="R177" s="15">
        <f t="shared" si="31"/>
        <v>1.3536551721252454E-2</v>
      </c>
      <c r="S177">
        <f t="shared" si="26"/>
        <v>0</v>
      </c>
      <c r="T177">
        <f t="shared" si="32"/>
        <v>22</v>
      </c>
      <c r="U177" t="b">
        <f t="shared" si="33"/>
        <v>0</v>
      </c>
      <c r="V177" s="2">
        <v>37393</v>
      </c>
      <c r="Y177" s="2"/>
      <c r="AB177" s="2"/>
    </row>
    <row r="178" spans="1:28" x14ac:dyDescent="0.2">
      <c r="A178" s="2">
        <v>37400</v>
      </c>
      <c r="B178" s="5">
        <v>6.93</v>
      </c>
      <c r="C178" s="5">
        <v>8.0841999999999992</v>
      </c>
      <c r="D178" s="5">
        <v>172.71</v>
      </c>
      <c r="E178" s="5">
        <v>144.66</v>
      </c>
      <c r="F178" s="5">
        <v>1.7305999999999999</v>
      </c>
      <c r="G178" s="5">
        <v>1.9</v>
      </c>
      <c r="H178" s="5">
        <v>3.4830000000000001</v>
      </c>
      <c r="I178" s="3">
        <v>6.5</v>
      </c>
      <c r="J178" t="s">
        <v>87</v>
      </c>
      <c r="K178">
        <v>1</v>
      </c>
      <c r="L178">
        <f t="shared" si="27"/>
        <v>0</v>
      </c>
      <c r="M178" s="5">
        <f t="shared" si="28"/>
        <v>-3.0699292849927007E-2</v>
      </c>
      <c r="N178" s="5">
        <f t="shared" si="24"/>
        <v>6.93E-2</v>
      </c>
      <c r="O178" s="5">
        <f t="shared" si="25"/>
        <v>1.3221527643636488E-3</v>
      </c>
      <c r="P178" s="5">
        <f t="shared" si="29"/>
        <v>-3.2021445614290656E-2</v>
      </c>
      <c r="Q178" s="5">
        <f t="shared" si="30"/>
        <v>-2.9908798283261873E-2</v>
      </c>
      <c r="R178" s="15">
        <f t="shared" si="31"/>
        <v>-3.1230951047625521E-2</v>
      </c>
      <c r="S178">
        <f t="shared" si="26"/>
        <v>0</v>
      </c>
      <c r="T178">
        <f t="shared" si="32"/>
        <v>23</v>
      </c>
      <c r="U178" t="b">
        <f t="shared" si="33"/>
        <v>0</v>
      </c>
      <c r="V178" s="2">
        <v>37400</v>
      </c>
      <c r="Y178" s="2"/>
      <c r="AB178" s="2"/>
    </row>
    <row r="179" spans="1:28" x14ac:dyDescent="0.2">
      <c r="A179" s="2">
        <v>37407</v>
      </c>
      <c r="B179" s="5">
        <v>7.04</v>
      </c>
      <c r="C179" s="5">
        <v>7.9721000000000002</v>
      </c>
      <c r="D179" s="5">
        <v>165.92</v>
      </c>
      <c r="E179" s="5">
        <v>138.75</v>
      </c>
      <c r="F179" s="5">
        <v>1.7204999999999999</v>
      </c>
      <c r="G179" s="5">
        <v>1.89625</v>
      </c>
      <c r="H179" s="5">
        <v>3.4849999999999999</v>
      </c>
      <c r="I179" s="3">
        <v>6.5</v>
      </c>
      <c r="J179" t="s">
        <v>88</v>
      </c>
      <c r="K179">
        <v>0</v>
      </c>
      <c r="L179">
        <f t="shared" si="27"/>
        <v>1</v>
      </c>
      <c r="M179" s="5">
        <f t="shared" si="28"/>
        <v>-3.9314457761565724E-2</v>
      </c>
      <c r="N179" s="5">
        <f t="shared" si="24"/>
        <v>7.0400000000000004E-2</v>
      </c>
      <c r="O179" s="5">
        <f t="shared" si="25"/>
        <v>1.3429712565378171E-3</v>
      </c>
      <c r="P179" s="5">
        <f t="shared" si="29"/>
        <v>-4.0657429018103541E-2</v>
      </c>
      <c r="Q179" s="5">
        <f t="shared" si="30"/>
        <v>-4.0854417254251318E-2</v>
      </c>
      <c r="R179" s="15">
        <f t="shared" si="31"/>
        <v>-4.2197388510789136E-2</v>
      </c>
      <c r="S179">
        <f t="shared" si="26"/>
        <v>0</v>
      </c>
      <c r="T179">
        <f t="shared" si="32"/>
        <v>24</v>
      </c>
      <c r="U179" t="b">
        <f t="shared" si="33"/>
        <v>0</v>
      </c>
      <c r="V179" s="2">
        <v>37407</v>
      </c>
      <c r="Y179" s="2"/>
      <c r="AB179" s="2"/>
    </row>
    <row r="180" spans="1:28" x14ac:dyDescent="0.2">
      <c r="A180" s="2">
        <v>37414</v>
      </c>
      <c r="B180" s="5">
        <v>7.12</v>
      </c>
      <c r="C180" s="5">
        <v>7.8879999999999999</v>
      </c>
      <c r="D180" s="5">
        <v>156.91999999999999</v>
      </c>
      <c r="E180" s="5">
        <v>131.43</v>
      </c>
      <c r="F180" s="5">
        <v>1.7307000000000001</v>
      </c>
      <c r="G180" s="5">
        <v>1.8900000000000001</v>
      </c>
      <c r="H180" s="5">
        <v>3.4660000000000002</v>
      </c>
      <c r="I180" s="3">
        <v>6.5</v>
      </c>
      <c r="J180" t="s">
        <v>89</v>
      </c>
      <c r="K180">
        <v>0</v>
      </c>
      <c r="L180">
        <f t="shared" si="27"/>
        <v>2</v>
      </c>
      <c r="M180" s="5">
        <f t="shared" si="28"/>
        <v>-5.4243008678881433E-2</v>
      </c>
      <c r="N180" s="5">
        <f t="shared" si="24"/>
        <v>7.1199999999999999E-2</v>
      </c>
      <c r="O180" s="5">
        <f t="shared" si="25"/>
        <v>1.3581087164693528E-3</v>
      </c>
      <c r="P180" s="5">
        <f t="shared" si="29"/>
        <v>-5.5601117395350785E-2</v>
      </c>
      <c r="Q180" s="5">
        <f t="shared" si="30"/>
        <v>-5.2756756756756729E-2</v>
      </c>
      <c r="R180" s="15">
        <f t="shared" si="31"/>
        <v>-5.4114865473226081E-2</v>
      </c>
      <c r="S180">
        <f t="shared" si="26"/>
        <v>0</v>
      </c>
      <c r="T180">
        <f t="shared" si="32"/>
        <v>25</v>
      </c>
      <c r="U180" t="b">
        <f t="shared" si="33"/>
        <v>0</v>
      </c>
      <c r="V180" s="2">
        <v>37414</v>
      </c>
      <c r="Y180" s="2"/>
      <c r="AB180" s="2"/>
    </row>
    <row r="181" spans="1:28" x14ac:dyDescent="0.2">
      <c r="A181" s="2">
        <v>37421</v>
      </c>
      <c r="B181" s="5">
        <v>7.17</v>
      </c>
      <c r="C181" s="5">
        <v>7.8522999999999996</v>
      </c>
      <c r="D181" s="5">
        <v>156.04</v>
      </c>
      <c r="E181" s="5">
        <v>131.19</v>
      </c>
      <c r="F181" s="5">
        <v>1.7000999999999999</v>
      </c>
      <c r="G181" s="5">
        <v>1.8793800000000001</v>
      </c>
      <c r="H181" s="5">
        <v>3.468</v>
      </c>
      <c r="I181" s="3">
        <v>6.5</v>
      </c>
      <c r="J181" t="s">
        <v>90</v>
      </c>
      <c r="K181">
        <v>0</v>
      </c>
      <c r="L181">
        <f t="shared" si="27"/>
        <v>3</v>
      </c>
      <c r="M181" s="5">
        <f t="shared" si="28"/>
        <v>-5.607953097119478E-3</v>
      </c>
      <c r="N181" s="5">
        <f t="shared" si="24"/>
        <v>7.17E-2</v>
      </c>
      <c r="O181" s="5">
        <f t="shared" si="25"/>
        <v>1.3675682346689921E-3</v>
      </c>
      <c r="P181" s="5">
        <f t="shared" si="29"/>
        <v>-6.9755213317884701E-3</v>
      </c>
      <c r="Q181" s="5">
        <f t="shared" si="30"/>
        <v>-1.8260671079662893E-3</v>
      </c>
      <c r="R181" s="15">
        <f t="shared" si="31"/>
        <v>-3.1936353426352815E-3</v>
      </c>
      <c r="S181">
        <f t="shared" si="26"/>
        <v>0</v>
      </c>
      <c r="T181">
        <f t="shared" si="32"/>
        <v>26</v>
      </c>
      <c r="U181" t="b">
        <f t="shared" si="33"/>
        <v>0</v>
      </c>
      <c r="V181" s="2">
        <v>37421</v>
      </c>
      <c r="Y181" s="2"/>
      <c r="AB181" s="2"/>
    </row>
    <row r="182" spans="1:28" x14ac:dyDescent="0.2">
      <c r="A182" s="2">
        <v>37428</v>
      </c>
      <c r="B182" s="5">
        <v>7.16</v>
      </c>
      <c r="C182" s="5">
        <v>7.6143000000000001</v>
      </c>
      <c r="D182" s="5">
        <v>152.69999999999999</v>
      </c>
      <c r="E182" s="5">
        <v>128.87</v>
      </c>
      <c r="F182" s="5">
        <v>1.7103000000000002</v>
      </c>
      <c r="G182" s="5">
        <v>1.8743799999999999</v>
      </c>
      <c r="H182" s="5">
        <v>3.4670000000000001</v>
      </c>
      <c r="I182" s="3">
        <v>6.5</v>
      </c>
      <c r="J182" t="s">
        <v>91</v>
      </c>
      <c r="K182">
        <v>0</v>
      </c>
      <c r="L182">
        <f t="shared" si="27"/>
        <v>4</v>
      </c>
      <c r="M182" s="5">
        <f t="shared" si="28"/>
        <v>-2.1404768008203012E-2</v>
      </c>
      <c r="N182" s="5">
        <f t="shared" si="24"/>
        <v>7.1599999999999997E-2</v>
      </c>
      <c r="O182" s="5">
        <f t="shared" si="25"/>
        <v>1.3656764168132884E-3</v>
      </c>
      <c r="P182" s="5">
        <f t="shared" si="29"/>
        <v>-2.2770444425016301E-2</v>
      </c>
      <c r="Q182" s="5">
        <f t="shared" si="30"/>
        <v>-1.76842747160606E-2</v>
      </c>
      <c r="R182" s="15">
        <f t="shared" si="31"/>
        <v>-1.9049951132873888E-2</v>
      </c>
      <c r="S182">
        <f t="shared" si="26"/>
        <v>0</v>
      </c>
      <c r="T182">
        <f t="shared" si="32"/>
        <v>27</v>
      </c>
      <c r="U182" t="b">
        <f t="shared" si="33"/>
        <v>0</v>
      </c>
      <c r="V182" s="2">
        <v>37428</v>
      </c>
      <c r="Y182" s="2"/>
      <c r="AB182" s="2"/>
    </row>
    <row r="183" spans="1:28" x14ac:dyDescent="0.2">
      <c r="A183" s="2">
        <v>37435</v>
      </c>
      <c r="B183" s="5">
        <v>7.12</v>
      </c>
      <c r="C183" s="5">
        <v>7.4977999999999998</v>
      </c>
      <c r="D183" s="5">
        <v>148.44999999999999</v>
      </c>
      <c r="E183" s="5">
        <v>126</v>
      </c>
      <c r="F183" s="5">
        <v>1.6796</v>
      </c>
      <c r="G183" s="5">
        <v>1.8599999999999999</v>
      </c>
      <c r="H183" s="5">
        <v>3.4409999999999998</v>
      </c>
      <c r="I183" s="3">
        <v>6.5</v>
      </c>
      <c r="J183" t="s">
        <v>92</v>
      </c>
      <c r="K183">
        <v>0</v>
      </c>
      <c r="L183">
        <f t="shared" si="27"/>
        <v>5</v>
      </c>
      <c r="M183" s="5">
        <f t="shared" si="28"/>
        <v>-2.7832351015062207E-2</v>
      </c>
      <c r="N183" s="5">
        <f t="shared" si="24"/>
        <v>7.1199999999999999E-2</v>
      </c>
      <c r="O183" s="5">
        <f t="shared" si="25"/>
        <v>1.3581087164693528E-3</v>
      </c>
      <c r="P183" s="5">
        <f t="shared" si="29"/>
        <v>-2.9190459731531559E-2</v>
      </c>
      <c r="Q183" s="5">
        <f t="shared" si="30"/>
        <v>-2.2270505160238985E-2</v>
      </c>
      <c r="R183" s="15">
        <f t="shared" si="31"/>
        <v>-2.3628613876708338E-2</v>
      </c>
      <c r="S183">
        <f t="shared" si="26"/>
        <v>0</v>
      </c>
      <c r="T183">
        <f t="shared" si="32"/>
        <v>28</v>
      </c>
      <c r="U183" t="b">
        <f t="shared" si="33"/>
        <v>0</v>
      </c>
      <c r="V183" s="2">
        <v>37435</v>
      </c>
      <c r="Y183" s="2"/>
      <c r="AB183" s="2"/>
    </row>
    <row r="184" spans="1:28" x14ac:dyDescent="0.2">
      <c r="A184" s="2">
        <v>37442</v>
      </c>
      <c r="B184" s="5">
        <v>7.28</v>
      </c>
      <c r="C184" s="5">
        <v>7.5082000000000004</v>
      </c>
      <c r="D184" s="5">
        <v>148.80000000000001</v>
      </c>
      <c r="E184" s="5">
        <v>125.97</v>
      </c>
      <c r="F184" s="5">
        <v>1.7101999999999999</v>
      </c>
      <c r="G184" s="5">
        <v>1.8599999999999999</v>
      </c>
      <c r="H184" s="5">
        <v>3.4390000000000001</v>
      </c>
      <c r="I184" s="3">
        <v>7</v>
      </c>
      <c r="J184" t="s">
        <v>93</v>
      </c>
      <c r="K184">
        <v>1</v>
      </c>
      <c r="L184">
        <f t="shared" si="27"/>
        <v>0</v>
      </c>
      <c r="M184" s="5">
        <f t="shared" si="28"/>
        <v>2.3576961940048324E-3</v>
      </c>
      <c r="N184" s="5">
        <f t="shared" si="24"/>
        <v>7.2800000000000004E-2</v>
      </c>
      <c r="O184" s="5">
        <f t="shared" si="25"/>
        <v>1.388375400914299E-3</v>
      </c>
      <c r="P184" s="5">
        <f t="shared" si="29"/>
        <v>9.6932079309053343E-4</v>
      </c>
      <c r="Q184" s="5">
        <f t="shared" si="30"/>
        <v>-2.3809523809525945E-4</v>
      </c>
      <c r="R184" s="15">
        <f t="shared" si="31"/>
        <v>-1.6264706390095585E-3</v>
      </c>
      <c r="S184">
        <f t="shared" si="26"/>
        <v>0</v>
      </c>
      <c r="T184">
        <f t="shared" si="32"/>
        <v>29</v>
      </c>
      <c r="U184" t="b">
        <f t="shared" si="33"/>
        <v>0</v>
      </c>
      <c r="V184" s="2">
        <v>37442</v>
      </c>
      <c r="Y184" s="2"/>
      <c r="AB184" s="2"/>
    </row>
    <row r="185" spans="1:28" x14ac:dyDescent="0.2">
      <c r="A185" s="2">
        <v>37449</v>
      </c>
      <c r="B185" s="5">
        <v>7.26</v>
      </c>
      <c r="C185" s="5">
        <v>7.3956999999999997</v>
      </c>
      <c r="D185" s="5">
        <v>144.34</v>
      </c>
      <c r="E185" s="5">
        <v>121.8</v>
      </c>
      <c r="F185" s="5">
        <v>1.7000999999999999</v>
      </c>
      <c r="G185" s="5">
        <v>1.8599999999999999</v>
      </c>
      <c r="H185" s="5">
        <v>3.4129999999999998</v>
      </c>
      <c r="I185" s="3">
        <v>7</v>
      </c>
      <c r="J185" t="s">
        <v>94</v>
      </c>
      <c r="K185">
        <v>0</v>
      </c>
      <c r="L185">
        <f t="shared" si="27"/>
        <v>1</v>
      </c>
      <c r="M185" s="5">
        <f t="shared" si="28"/>
        <v>-2.9973118279569944E-2</v>
      </c>
      <c r="N185" s="5">
        <f t="shared" si="24"/>
        <v>7.2599999999999998E-2</v>
      </c>
      <c r="O185" s="5">
        <f t="shared" si="25"/>
        <v>1.3845926656499419E-3</v>
      </c>
      <c r="P185" s="5">
        <f t="shared" si="29"/>
        <v>-3.1357710945219885E-2</v>
      </c>
      <c r="Q185" s="5">
        <f t="shared" si="30"/>
        <v>-3.310311979042635E-2</v>
      </c>
      <c r="R185" s="15">
        <f t="shared" si="31"/>
        <v>-3.4487712456076292E-2</v>
      </c>
      <c r="S185">
        <f t="shared" si="26"/>
        <v>0</v>
      </c>
      <c r="T185">
        <f t="shared" si="32"/>
        <v>30</v>
      </c>
      <c r="U185" t="b">
        <f t="shared" si="33"/>
        <v>0</v>
      </c>
      <c r="V185" s="2">
        <v>37449</v>
      </c>
      <c r="Y185" s="2"/>
      <c r="AB185" s="2"/>
    </row>
    <row r="186" spans="1:28" x14ac:dyDescent="0.2">
      <c r="A186" s="2">
        <v>37456</v>
      </c>
      <c r="B186" s="5">
        <v>7.28</v>
      </c>
      <c r="C186" s="5">
        <v>7.3586</v>
      </c>
      <c r="D186" s="5">
        <v>142.33000000000001</v>
      </c>
      <c r="E186" s="5">
        <v>119.92</v>
      </c>
      <c r="F186" s="5">
        <v>1.7000999999999999</v>
      </c>
      <c r="G186" s="5">
        <v>1.8599999999999999</v>
      </c>
      <c r="H186" s="5">
        <v>3.403</v>
      </c>
      <c r="I186" s="3">
        <v>7</v>
      </c>
      <c r="J186" t="s">
        <v>95</v>
      </c>
      <c r="K186">
        <v>0</v>
      </c>
      <c r="L186">
        <f t="shared" si="27"/>
        <v>2</v>
      </c>
      <c r="M186" s="5">
        <f t="shared" si="28"/>
        <v>-1.3925453789663256E-2</v>
      </c>
      <c r="N186" s="5">
        <f t="shared" si="24"/>
        <v>7.2800000000000004E-2</v>
      </c>
      <c r="O186" s="5">
        <f t="shared" si="25"/>
        <v>1.388375400914299E-3</v>
      </c>
      <c r="P186" s="5">
        <f t="shared" si="29"/>
        <v>-1.5313829190577555E-2</v>
      </c>
      <c r="Q186" s="5">
        <f t="shared" si="30"/>
        <v>-1.5435139573070522E-2</v>
      </c>
      <c r="R186" s="15">
        <f t="shared" si="31"/>
        <v>-1.6823514973984821E-2</v>
      </c>
      <c r="S186">
        <f t="shared" si="26"/>
        <v>0</v>
      </c>
      <c r="T186">
        <f t="shared" si="32"/>
        <v>31</v>
      </c>
      <c r="U186" t="b">
        <f t="shared" si="33"/>
        <v>0</v>
      </c>
      <c r="V186" s="2">
        <v>37456</v>
      </c>
      <c r="Y186" s="2"/>
      <c r="AB186" s="2"/>
    </row>
    <row r="187" spans="1:28" x14ac:dyDescent="0.2">
      <c r="A187" s="2">
        <v>37463</v>
      </c>
      <c r="B187" s="5">
        <v>7.27</v>
      </c>
      <c r="C187" s="5">
        <v>7.6901000000000002</v>
      </c>
      <c r="D187" s="5">
        <v>131.83000000000001</v>
      </c>
      <c r="E187" s="5">
        <v>111.01</v>
      </c>
      <c r="F187" s="5">
        <v>1.6796</v>
      </c>
      <c r="G187" s="5">
        <v>1.81</v>
      </c>
      <c r="H187" s="5">
        <v>3.3810000000000002</v>
      </c>
      <c r="I187" s="3">
        <v>7</v>
      </c>
      <c r="J187" t="s">
        <v>96</v>
      </c>
      <c r="K187">
        <v>0</v>
      </c>
      <c r="L187">
        <f t="shared" si="27"/>
        <v>3</v>
      </c>
      <c r="M187" s="5">
        <f t="shared" si="28"/>
        <v>-7.3772219489917745E-2</v>
      </c>
      <c r="N187" s="5">
        <f t="shared" si="24"/>
        <v>7.2700000000000001E-2</v>
      </c>
      <c r="O187" s="5">
        <f t="shared" si="25"/>
        <v>1.3864840547159751E-3</v>
      </c>
      <c r="P187" s="5">
        <f t="shared" si="29"/>
        <v>-7.515870354463372E-2</v>
      </c>
      <c r="Q187" s="5">
        <f t="shared" si="30"/>
        <v>-7.4299533022014641E-2</v>
      </c>
      <c r="R187" s="15">
        <f t="shared" si="31"/>
        <v>-7.5686017076730616E-2</v>
      </c>
      <c r="S187">
        <f t="shared" si="26"/>
        <v>0</v>
      </c>
      <c r="T187">
        <f t="shared" si="32"/>
        <v>32</v>
      </c>
      <c r="U187" t="b">
        <f t="shared" si="33"/>
        <v>0</v>
      </c>
      <c r="V187" s="2">
        <v>37463</v>
      </c>
      <c r="Y187" s="2"/>
      <c r="AB187" s="2"/>
    </row>
    <row r="188" spans="1:28" x14ac:dyDescent="0.2">
      <c r="A188" s="2">
        <v>37470</v>
      </c>
      <c r="B188" s="5">
        <v>7.32</v>
      </c>
      <c r="C188" s="5">
        <v>7.6627999999999998</v>
      </c>
      <c r="D188" s="5">
        <v>134.86000000000001</v>
      </c>
      <c r="E188" s="5">
        <v>113.45</v>
      </c>
      <c r="F188" s="5">
        <v>1.6183000000000001</v>
      </c>
      <c r="G188" s="5">
        <v>1.8</v>
      </c>
      <c r="H188" s="5">
        <v>3.3609999999999998</v>
      </c>
      <c r="I188" s="3">
        <v>7</v>
      </c>
      <c r="J188" t="s">
        <v>97</v>
      </c>
      <c r="K188">
        <v>0</v>
      </c>
      <c r="L188">
        <f t="shared" si="27"/>
        <v>4</v>
      </c>
      <c r="M188" s="5">
        <f t="shared" si="28"/>
        <v>2.298414624895706E-2</v>
      </c>
      <c r="N188" s="5">
        <f t="shared" si="24"/>
        <v>7.3200000000000001E-2</v>
      </c>
      <c r="O188" s="5">
        <f t="shared" si="25"/>
        <v>1.3959403570698026E-3</v>
      </c>
      <c r="P188" s="5">
        <f t="shared" si="29"/>
        <v>2.1588205891887258E-2</v>
      </c>
      <c r="Q188" s="5">
        <f t="shared" si="30"/>
        <v>2.1980001801639393E-2</v>
      </c>
      <c r="R188" s="15">
        <f t="shared" si="31"/>
        <v>2.058406144456959E-2</v>
      </c>
      <c r="S188">
        <f t="shared" si="26"/>
        <v>0</v>
      </c>
      <c r="T188">
        <f t="shared" si="32"/>
        <v>33</v>
      </c>
      <c r="U188" t="b">
        <f t="shared" si="33"/>
        <v>0</v>
      </c>
      <c r="V188" s="2">
        <v>37470</v>
      </c>
      <c r="Y188" s="2"/>
      <c r="AB188" s="2"/>
    </row>
    <row r="189" spans="1:28" x14ac:dyDescent="0.2">
      <c r="A189" s="2">
        <v>37477</v>
      </c>
      <c r="B189" s="5">
        <v>7.32</v>
      </c>
      <c r="C189" s="5">
        <v>7.6871</v>
      </c>
      <c r="D189" s="5">
        <v>134.9</v>
      </c>
      <c r="E189" s="5">
        <v>113.64</v>
      </c>
      <c r="F189" s="5">
        <v>1.6080999999999999</v>
      </c>
      <c r="G189" s="5">
        <v>1.7524999999999999</v>
      </c>
      <c r="H189" s="5">
        <v>3.3420000000000001</v>
      </c>
      <c r="I189" s="3">
        <v>7</v>
      </c>
      <c r="J189" t="s">
        <v>98</v>
      </c>
      <c r="K189">
        <v>1</v>
      </c>
      <c r="L189">
        <f t="shared" si="27"/>
        <v>0</v>
      </c>
      <c r="M189" s="5">
        <f t="shared" si="28"/>
        <v>2.9660388551078221E-4</v>
      </c>
      <c r="N189" s="5">
        <f t="shared" si="24"/>
        <v>7.3200000000000001E-2</v>
      </c>
      <c r="O189" s="5">
        <f t="shared" si="25"/>
        <v>1.3959403570698026E-3</v>
      </c>
      <c r="P189" s="5">
        <f t="shared" si="29"/>
        <v>-1.0993364715590204E-3</v>
      </c>
      <c r="Q189" s="5">
        <f t="shared" si="30"/>
        <v>1.6747465843984788E-3</v>
      </c>
      <c r="R189" s="15">
        <f t="shared" si="31"/>
        <v>2.7880622732867621E-4</v>
      </c>
      <c r="S189">
        <f t="shared" si="26"/>
        <v>0</v>
      </c>
      <c r="T189">
        <f t="shared" si="32"/>
        <v>34</v>
      </c>
      <c r="U189" t="b">
        <f t="shared" si="33"/>
        <v>0</v>
      </c>
      <c r="V189" s="2">
        <v>37477</v>
      </c>
      <c r="Y189" s="2"/>
      <c r="AB189" s="2"/>
    </row>
    <row r="190" spans="1:28" x14ac:dyDescent="0.2">
      <c r="A190" s="2">
        <v>37484</v>
      </c>
      <c r="B190" s="5">
        <v>7.28</v>
      </c>
      <c r="C190" s="5">
        <v>7.5114999999999998</v>
      </c>
      <c r="D190" s="5">
        <v>133.47999999999999</v>
      </c>
      <c r="E190" s="5">
        <v>112.92</v>
      </c>
      <c r="F190" s="5">
        <v>1.6080999999999999</v>
      </c>
      <c r="G190" s="5">
        <v>1.76</v>
      </c>
      <c r="H190" s="5">
        <v>3.351</v>
      </c>
      <c r="I190" s="3">
        <v>7</v>
      </c>
      <c r="J190" t="s">
        <v>99</v>
      </c>
      <c r="K190">
        <v>0</v>
      </c>
      <c r="L190">
        <f t="shared" si="27"/>
        <v>1</v>
      </c>
      <c r="M190" s="5">
        <f t="shared" si="28"/>
        <v>-1.0526315789473828E-2</v>
      </c>
      <c r="N190" s="5">
        <f t="shared" si="24"/>
        <v>7.2800000000000004E-2</v>
      </c>
      <c r="O190" s="5">
        <f t="shared" si="25"/>
        <v>1.388375400914299E-3</v>
      </c>
      <c r="P190" s="5">
        <f t="shared" si="29"/>
        <v>-1.1914691190388127E-2</v>
      </c>
      <c r="Q190" s="5">
        <f t="shared" si="30"/>
        <v>-6.3357972544878516E-3</v>
      </c>
      <c r="R190" s="15">
        <f t="shared" si="31"/>
        <v>-7.7241726554021506E-3</v>
      </c>
      <c r="S190">
        <f t="shared" si="26"/>
        <v>0</v>
      </c>
      <c r="T190">
        <f t="shared" si="32"/>
        <v>35</v>
      </c>
      <c r="U190" t="b">
        <f t="shared" si="33"/>
        <v>0</v>
      </c>
      <c r="V190" s="2">
        <v>37484</v>
      </c>
      <c r="Y190" s="2"/>
      <c r="AB190" s="2"/>
    </row>
    <row r="191" spans="1:28" x14ac:dyDescent="0.2">
      <c r="A191" s="2">
        <v>37491</v>
      </c>
      <c r="B191" s="5">
        <v>7.21</v>
      </c>
      <c r="C191" s="5">
        <v>7.6210000000000004</v>
      </c>
      <c r="D191" s="5">
        <v>136.13</v>
      </c>
      <c r="E191" s="5">
        <v>115.44</v>
      </c>
      <c r="F191" s="5">
        <v>1.6387</v>
      </c>
      <c r="G191" s="5">
        <v>1.7962500000000001</v>
      </c>
      <c r="H191" s="5">
        <v>3.3679999999999999</v>
      </c>
      <c r="I191" s="3">
        <v>7</v>
      </c>
      <c r="J191" t="s">
        <v>100</v>
      </c>
      <c r="K191">
        <v>0</v>
      </c>
      <c r="L191">
        <f t="shared" si="27"/>
        <v>2</v>
      </c>
      <c r="M191" s="5">
        <f t="shared" si="28"/>
        <v>1.9853161522325413E-2</v>
      </c>
      <c r="N191" s="5">
        <f t="shared" si="24"/>
        <v>7.2099999999999997E-2</v>
      </c>
      <c r="O191" s="5">
        <f t="shared" si="25"/>
        <v>1.3751350772313042E-3</v>
      </c>
      <c r="P191" s="5">
        <f t="shared" si="29"/>
        <v>1.8478026445094109E-2</v>
      </c>
      <c r="Q191" s="5">
        <f t="shared" si="30"/>
        <v>2.2316684378320906E-2</v>
      </c>
      <c r="R191" s="15">
        <f t="shared" si="31"/>
        <v>2.0941549301089601E-2</v>
      </c>
      <c r="S191">
        <f t="shared" si="26"/>
        <v>0</v>
      </c>
      <c r="T191">
        <f t="shared" si="32"/>
        <v>36</v>
      </c>
      <c r="U191" t="b">
        <f t="shared" si="33"/>
        <v>0</v>
      </c>
      <c r="V191" s="2">
        <v>37491</v>
      </c>
      <c r="Y191" s="2"/>
      <c r="AB191" s="2"/>
    </row>
    <row r="192" spans="1:28" x14ac:dyDescent="0.2">
      <c r="A192" s="2">
        <v>37498</v>
      </c>
      <c r="B192" s="5">
        <v>7.22</v>
      </c>
      <c r="C192" s="5">
        <v>7.5385</v>
      </c>
      <c r="D192" s="5">
        <v>131.41999999999999</v>
      </c>
      <c r="E192" s="5">
        <v>111.23</v>
      </c>
      <c r="F192" s="5">
        <v>1.6694</v>
      </c>
      <c r="G192" s="5">
        <v>1.8062499999999999</v>
      </c>
      <c r="H192" s="5">
        <v>3.3580000000000001</v>
      </c>
      <c r="I192" s="3">
        <v>7</v>
      </c>
      <c r="J192" t="s">
        <v>101</v>
      </c>
      <c r="K192">
        <v>0</v>
      </c>
      <c r="L192">
        <f t="shared" si="27"/>
        <v>3</v>
      </c>
      <c r="M192" s="5">
        <f t="shared" si="28"/>
        <v>-3.4599280099904539E-2</v>
      </c>
      <c r="N192" s="5">
        <f t="shared" si="24"/>
        <v>7.22E-2</v>
      </c>
      <c r="O192" s="5">
        <f t="shared" si="25"/>
        <v>1.3770266806667486E-3</v>
      </c>
      <c r="P192" s="5">
        <f t="shared" si="29"/>
        <v>-3.5976306780571288E-2</v>
      </c>
      <c r="Q192" s="5">
        <f t="shared" si="30"/>
        <v>-3.646916146916146E-2</v>
      </c>
      <c r="R192" s="15">
        <f t="shared" si="31"/>
        <v>-3.7846188149828208E-2</v>
      </c>
      <c r="S192">
        <f t="shared" si="26"/>
        <v>0</v>
      </c>
      <c r="T192">
        <f t="shared" si="32"/>
        <v>37</v>
      </c>
      <c r="U192" t="b">
        <f t="shared" si="33"/>
        <v>0</v>
      </c>
      <c r="V192" s="2">
        <v>37498</v>
      </c>
      <c r="Y192" s="2"/>
      <c r="AB192" s="2"/>
    </row>
    <row r="193" spans="1:28" x14ac:dyDescent="0.2">
      <c r="A193" s="2">
        <v>37505</v>
      </c>
      <c r="B193" s="5">
        <v>7.24</v>
      </c>
      <c r="C193" s="5">
        <v>7.4889999999999999</v>
      </c>
      <c r="D193" s="5">
        <v>124.62</v>
      </c>
      <c r="E193" s="5">
        <v>105.41</v>
      </c>
      <c r="F193" s="5">
        <v>1.649</v>
      </c>
      <c r="G193" s="5">
        <v>1.7749999999999999</v>
      </c>
      <c r="H193" s="5">
        <v>3.306</v>
      </c>
      <c r="I193" s="3">
        <v>7</v>
      </c>
      <c r="J193" t="s">
        <v>102</v>
      </c>
      <c r="K193">
        <v>0</v>
      </c>
      <c r="L193">
        <f t="shared" si="27"/>
        <v>4</v>
      </c>
      <c r="M193" s="5">
        <f t="shared" si="28"/>
        <v>-5.1742504945974654E-2</v>
      </c>
      <c r="N193" s="5">
        <f t="shared" si="24"/>
        <v>7.2400000000000006E-2</v>
      </c>
      <c r="O193" s="5">
        <f t="shared" si="25"/>
        <v>1.3808097589060875E-3</v>
      </c>
      <c r="P193" s="5">
        <f t="shared" si="29"/>
        <v>-5.3123314704880742E-2</v>
      </c>
      <c r="Q193" s="5">
        <f t="shared" si="30"/>
        <v>-5.2324013305762862E-2</v>
      </c>
      <c r="R193" s="15">
        <f t="shared" si="31"/>
        <v>-5.370482306466895E-2</v>
      </c>
      <c r="S193">
        <f t="shared" si="26"/>
        <v>0</v>
      </c>
      <c r="T193">
        <f t="shared" si="32"/>
        <v>38</v>
      </c>
      <c r="U193" t="b">
        <f t="shared" si="33"/>
        <v>0</v>
      </c>
      <c r="V193" s="2">
        <v>37505</v>
      </c>
      <c r="Y193" s="2"/>
      <c r="AB193" s="2"/>
    </row>
    <row r="194" spans="1:28" x14ac:dyDescent="0.2">
      <c r="A194" s="2">
        <v>37512</v>
      </c>
      <c r="B194" s="5">
        <v>7.16</v>
      </c>
      <c r="C194" s="5">
        <v>7.5578000000000003</v>
      </c>
      <c r="D194" s="5">
        <v>121.33</v>
      </c>
      <c r="E194" s="5">
        <v>102.77</v>
      </c>
      <c r="F194" s="5">
        <v>1.6694</v>
      </c>
      <c r="G194" s="5">
        <v>1.8199999999999998</v>
      </c>
      <c r="H194" s="5">
        <v>3.3119999999999998</v>
      </c>
      <c r="I194" s="3">
        <v>7</v>
      </c>
      <c r="J194" t="s">
        <v>103</v>
      </c>
      <c r="K194">
        <v>0</v>
      </c>
      <c r="L194">
        <f t="shared" si="27"/>
        <v>5</v>
      </c>
      <c r="M194" s="5">
        <f t="shared" si="28"/>
        <v>-2.6400256780613085E-2</v>
      </c>
      <c r="N194" s="5">
        <f t="shared" si="24"/>
        <v>7.1599999999999997E-2</v>
      </c>
      <c r="O194" s="5">
        <f t="shared" si="25"/>
        <v>1.3656764168132884E-3</v>
      </c>
      <c r="P194" s="5">
        <f t="shared" si="29"/>
        <v>-2.7765933197426373E-2</v>
      </c>
      <c r="Q194" s="5">
        <f t="shared" si="30"/>
        <v>-2.5045062138317031E-2</v>
      </c>
      <c r="R194" s="15">
        <f t="shared" si="31"/>
        <v>-2.641073855513032E-2</v>
      </c>
      <c r="S194">
        <f t="shared" si="26"/>
        <v>0</v>
      </c>
      <c r="T194">
        <f t="shared" si="32"/>
        <v>39</v>
      </c>
      <c r="U194" t="b">
        <f t="shared" si="33"/>
        <v>0</v>
      </c>
      <c r="V194" s="2">
        <v>37512</v>
      </c>
      <c r="Y194" s="2"/>
      <c r="AB194" s="2"/>
    </row>
    <row r="195" spans="1:28" x14ac:dyDescent="0.2">
      <c r="A195" s="2">
        <v>37519</v>
      </c>
      <c r="B195" s="5">
        <v>7.03</v>
      </c>
      <c r="C195" s="5">
        <v>7.5145</v>
      </c>
      <c r="D195" s="5">
        <v>113.66</v>
      </c>
      <c r="E195" s="5">
        <v>96.21</v>
      </c>
      <c r="F195" s="5">
        <v>1.6387</v>
      </c>
      <c r="G195" s="5">
        <v>1.8</v>
      </c>
      <c r="H195" s="5">
        <v>3.3</v>
      </c>
      <c r="I195" s="3">
        <v>7</v>
      </c>
      <c r="J195" t="s">
        <v>104</v>
      </c>
      <c r="K195">
        <v>1</v>
      </c>
      <c r="L195">
        <f t="shared" si="27"/>
        <v>0</v>
      </c>
      <c r="M195" s="5">
        <f t="shared" si="28"/>
        <v>-6.3216022418198348E-2</v>
      </c>
      <c r="N195" s="5">
        <f t="shared" ref="N195:N258" si="34">B195/100</f>
        <v>7.0300000000000001E-2</v>
      </c>
      <c r="O195" s="5">
        <f t="shared" ref="O195:O258" si="35">(1+N195/4)^(1/13)-1</f>
        <v>1.3410788809529173E-3</v>
      </c>
      <c r="P195" s="5">
        <f t="shared" si="29"/>
        <v>-6.4557101299151265E-2</v>
      </c>
      <c r="Q195" s="5">
        <f t="shared" si="30"/>
        <v>-6.3831857545976423E-2</v>
      </c>
      <c r="R195" s="15">
        <f t="shared" si="31"/>
        <v>-6.517293642692934E-2</v>
      </c>
      <c r="S195">
        <f t="shared" ref="S195:S258" si="36">IF(I195&lt;I194,1,0)</f>
        <v>0</v>
      </c>
      <c r="T195">
        <f t="shared" si="32"/>
        <v>40</v>
      </c>
      <c r="U195" t="b">
        <f t="shared" si="33"/>
        <v>0</v>
      </c>
      <c r="V195" s="2">
        <v>37519</v>
      </c>
      <c r="Y195" s="2"/>
      <c r="AB195" s="2"/>
    </row>
    <row r="196" spans="1:28" x14ac:dyDescent="0.2">
      <c r="A196" s="2">
        <v>37526</v>
      </c>
      <c r="B196" s="5">
        <v>7.12</v>
      </c>
      <c r="C196" s="5">
        <v>7.4790999999999999</v>
      </c>
      <c r="D196" s="5">
        <v>112.63</v>
      </c>
      <c r="E196" s="5">
        <v>96.08</v>
      </c>
      <c r="F196" s="5">
        <v>1.6080999999999999</v>
      </c>
      <c r="G196" s="5">
        <v>1.8062499999999999</v>
      </c>
      <c r="H196" s="5">
        <v>3.2970000000000002</v>
      </c>
      <c r="I196" s="3">
        <v>7</v>
      </c>
      <c r="J196" t="s">
        <v>105</v>
      </c>
      <c r="K196">
        <v>0</v>
      </c>
      <c r="L196">
        <f t="shared" ref="L196:L259" si="37">IF(K196=1,0,L195+1)</f>
        <v>1</v>
      </c>
      <c r="M196" s="5">
        <f t="shared" ref="M196:M259" si="38">D196/D195-1</f>
        <v>-9.0621150800633821E-3</v>
      </c>
      <c r="N196" s="5">
        <f t="shared" si="34"/>
        <v>7.1199999999999999E-2</v>
      </c>
      <c r="O196" s="5">
        <f t="shared" si="35"/>
        <v>1.3581087164693528E-3</v>
      </c>
      <c r="P196" s="5">
        <f t="shared" ref="P196:P259" si="39">M196-O196</f>
        <v>-1.0420223796532735E-2</v>
      </c>
      <c r="Q196" s="5">
        <f t="shared" ref="Q196:Q259" si="40">E196/E195-1</f>
        <v>-1.3512108928385169E-3</v>
      </c>
      <c r="R196" s="15">
        <f t="shared" ref="R196:R259" si="41">Q196-O196</f>
        <v>-2.7093196093078697E-3</v>
      </c>
      <c r="S196">
        <f t="shared" si="36"/>
        <v>0</v>
      </c>
      <c r="T196">
        <f t="shared" si="32"/>
        <v>41</v>
      </c>
      <c r="U196" t="b">
        <f t="shared" si="33"/>
        <v>0</v>
      </c>
      <c r="V196" s="2">
        <v>37526</v>
      </c>
      <c r="Y196" s="2"/>
      <c r="AB196" s="2"/>
    </row>
    <row r="197" spans="1:28" x14ac:dyDescent="0.2">
      <c r="A197" s="2">
        <v>37533</v>
      </c>
      <c r="B197" s="5">
        <v>7.21</v>
      </c>
      <c r="C197" s="5">
        <v>7.4413999999999998</v>
      </c>
      <c r="D197" s="5">
        <v>113.29</v>
      </c>
      <c r="E197" s="5">
        <v>96.69</v>
      </c>
      <c r="F197" s="5">
        <v>1.5979000000000001</v>
      </c>
      <c r="G197" s="5">
        <v>1.76</v>
      </c>
      <c r="H197" s="5">
        <v>3.254</v>
      </c>
      <c r="I197" s="3">
        <v>7</v>
      </c>
      <c r="J197" t="s">
        <v>106</v>
      </c>
      <c r="K197">
        <v>0</v>
      </c>
      <c r="L197">
        <f t="shared" si="37"/>
        <v>2</v>
      </c>
      <c r="M197" s="5">
        <f t="shared" si="38"/>
        <v>5.8598952321762265E-3</v>
      </c>
      <c r="N197" s="5">
        <f t="shared" si="34"/>
        <v>7.2099999999999997E-2</v>
      </c>
      <c r="O197" s="5">
        <f t="shared" si="35"/>
        <v>1.3751350772313042E-3</v>
      </c>
      <c r="P197" s="5">
        <f t="shared" si="39"/>
        <v>4.4847601549449223E-3</v>
      </c>
      <c r="Q197" s="5">
        <f t="shared" si="40"/>
        <v>6.3488759367194003E-3</v>
      </c>
      <c r="R197" s="15">
        <f t="shared" si="41"/>
        <v>4.9737408594880961E-3</v>
      </c>
      <c r="S197">
        <f t="shared" si="36"/>
        <v>0</v>
      </c>
      <c r="T197">
        <f t="shared" si="32"/>
        <v>42</v>
      </c>
      <c r="U197" t="b">
        <f t="shared" si="33"/>
        <v>0</v>
      </c>
      <c r="V197" s="2">
        <v>37533</v>
      </c>
      <c r="Y197" s="2"/>
      <c r="AB197" s="2"/>
    </row>
    <row r="198" spans="1:28" x14ac:dyDescent="0.2">
      <c r="A198" s="2">
        <v>37540</v>
      </c>
      <c r="B198" s="5">
        <v>7.09</v>
      </c>
      <c r="C198" s="5">
        <v>7.3771000000000004</v>
      </c>
      <c r="D198" s="5">
        <v>116.41</v>
      </c>
      <c r="E198" s="5">
        <v>99.41</v>
      </c>
      <c r="F198" s="5">
        <v>1.5672000000000001</v>
      </c>
      <c r="G198" s="5">
        <v>1.7749999999999999</v>
      </c>
      <c r="H198" s="5">
        <v>3.2589999999999999</v>
      </c>
      <c r="I198" s="3">
        <v>7</v>
      </c>
      <c r="J198" t="s">
        <v>107</v>
      </c>
      <c r="K198">
        <v>0</v>
      </c>
      <c r="L198">
        <f t="shared" si="37"/>
        <v>3</v>
      </c>
      <c r="M198" s="5">
        <f t="shared" si="38"/>
        <v>2.7539941742430907E-2</v>
      </c>
      <c r="N198" s="5">
        <f t="shared" si="34"/>
        <v>7.0900000000000005E-2</v>
      </c>
      <c r="O198" s="5">
        <f t="shared" si="35"/>
        <v>1.3524324907872032E-3</v>
      </c>
      <c r="P198" s="5">
        <f t="shared" si="39"/>
        <v>2.6187509251643704E-2</v>
      </c>
      <c r="Q198" s="5">
        <f t="shared" si="40"/>
        <v>2.8131140759127149E-2</v>
      </c>
      <c r="R198" s="15">
        <f t="shared" si="41"/>
        <v>2.6778708268339946E-2</v>
      </c>
      <c r="S198">
        <f t="shared" si="36"/>
        <v>0</v>
      </c>
      <c r="T198">
        <f t="shared" ref="T198:T261" si="42">IF(S198=1,0,T197+1)</f>
        <v>43</v>
      </c>
      <c r="U198" t="b">
        <f t="shared" ref="U198:U261" si="43">IF(S198=1,IF(R198&gt;0,1,0))</f>
        <v>0</v>
      </c>
      <c r="V198" s="2">
        <v>37540</v>
      </c>
      <c r="Y198" s="2"/>
      <c r="AB198" s="2"/>
    </row>
    <row r="199" spans="1:28" x14ac:dyDescent="0.2">
      <c r="A199" s="2">
        <v>37547</v>
      </c>
      <c r="B199" s="5">
        <v>7.06</v>
      </c>
      <c r="C199" s="5">
        <v>7.6273999999999997</v>
      </c>
      <c r="D199" s="5">
        <v>119.43</v>
      </c>
      <c r="E199" s="5">
        <v>101.44</v>
      </c>
      <c r="F199" s="5">
        <v>1.6592</v>
      </c>
      <c r="G199" s="5">
        <v>1.8275000000000001</v>
      </c>
      <c r="H199" s="5">
        <v>3.2919999999999998</v>
      </c>
      <c r="I199" s="3">
        <v>7</v>
      </c>
      <c r="J199" t="s">
        <v>108</v>
      </c>
      <c r="K199">
        <v>0</v>
      </c>
      <c r="L199">
        <f t="shared" si="37"/>
        <v>4</v>
      </c>
      <c r="M199" s="5">
        <f t="shared" si="38"/>
        <v>2.5942788420239005E-2</v>
      </c>
      <c r="N199" s="5">
        <f t="shared" si="34"/>
        <v>7.0599999999999996E-2</v>
      </c>
      <c r="O199" s="5">
        <f t="shared" si="35"/>
        <v>1.346755878966599E-3</v>
      </c>
      <c r="P199" s="5">
        <f t="shared" si="39"/>
        <v>2.4596032541272406E-2</v>
      </c>
      <c r="Q199" s="5">
        <f t="shared" si="40"/>
        <v>2.0420480836937926E-2</v>
      </c>
      <c r="R199" s="15">
        <f t="shared" si="41"/>
        <v>1.9073724957971327E-2</v>
      </c>
      <c r="S199">
        <f t="shared" si="36"/>
        <v>0</v>
      </c>
      <c r="T199">
        <f t="shared" si="42"/>
        <v>44</v>
      </c>
      <c r="U199" t="b">
        <f t="shared" si="43"/>
        <v>0</v>
      </c>
      <c r="V199" s="2">
        <v>37547</v>
      </c>
      <c r="Y199" s="2"/>
      <c r="AB199" s="2"/>
    </row>
    <row r="200" spans="1:28" x14ac:dyDescent="0.2">
      <c r="A200" s="2">
        <v>37554</v>
      </c>
      <c r="B200" s="5">
        <v>7.12</v>
      </c>
      <c r="C200" s="5">
        <v>7.5547000000000004</v>
      </c>
      <c r="D200" s="5">
        <v>117.21</v>
      </c>
      <c r="E200" s="5">
        <v>99.51</v>
      </c>
      <c r="F200" s="5">
        <v>1.6284999999999998</v>
      </c>
      <c r="G200" s="5">
        <v>1.8199999999999998</v>
      </c>
      <c r="H200" s="5">
        <v>3.2530000000000001</v>
      </c>
      <c r="I200" s="3">
        <v>7</v>
      </c>
      <c r="J200" t="s">
        <v>109</v>
      </c>
      <c r="K200">
        <v>0</v>
      </c>
      <c r="L200">
        <f t="shared" si="37"/>
        <v>5</v>
      </c>
      <c r="M200" s="5">
        <f t="shared" si="38"/>
        <v>-1.8588294398392491E-2</v>
      </c>
      <c r="N200" s="5">
        <f t="shared" si="34"/>
        <v>7.1199999999999999E-2</v>
      </c>
      <c r="O200" s="5">
        <f t="shared" si="35"/>
        <v>1.3581087164693528E-3</v>
      </c>
      <c r="P200" s="5">
        <f t="shared" si="39"/>
        <v>-1.9946403114861844E-2</v>
      </c>
      <c r="Q200" s="5">
        <f t="shared" si="40"/>
        <v>-1.9026025236593025E-2</v>
      </c>
      <c r="R200" s="15">
        <f t="shared" si="41"/>
        <v>-2.0384133953062378E-2</v>
      </c>
      <c r="S200">
        <f t="shared" si="36"/>
        <v>0</v>
      </c>
      <c r="T200">
        <f t="shared" si="42"/>
        <v>45</v>
      </c>
      <c r="U200" t="b">
        <f t="shared" si="43"/>
        <v>0</v>
      </c>
      <c r="V200" s="2">
        <v>37554</v>
      </c>
      <c r="Y200" s="2"/>
      <c r="AB200" s="2"/>
    </row>
    <row r="201" spans="1:28" x14ac:dyDescent="0.2">
      <c r="A201" s="2">
        <v>37561</v>
      </c>
      <c r="B201" s="5">
        <v>7.16</v>
      </c>
      <c r="C201" s="5">
        <v>7.3886000000000003</v>
      </c>
      <c r="D201" s="5">
        <v>116.52</v>
      </c>
      <c r="E201" s="5">
        <v>98.98</v>
      </c>
      <c r="F201" s="5">
        <v>1.4140999999999999</v>
      </c>
      <c r="G201" s="5">
        <v>1.6587499999999999</v>
      </c>
      <c r="H201" s="5">
        <v>3.2359999999999998</v>
      </c>
      <c r="I201" s="3">
        <v>7</v>
      </c>
      <c r="J201" t="s">
        <v>110</v>
      </c>
      <c r="K201">
        <v>1</v>
      </c>
      <c r="L201">
        <f t="shared" si="37"/>
        <v>0</v>
      </c>
      <c r="M201" s="5">
        <f t="shared" si="38"/>
        <v>-5.886869721013599E-3</v>
      </c>
      <c r="N201" s="5">
        <f t="shared" si="34"/>
        <v>7.1599999999999997E-2</v>
      </c>
      <c r="O201" s="5">
        <f t="shared" si="35"/>
        <v>1.3656764168132884E-3</v>
      </c>
      <c r="P201" s="5">
        <f t="shared" si="39"/>
        <v>-7.2525461378268874E-3</v>
      </c>
      <c r="Q201" s="5">
        <f t="shared" si="40"/>
        <v>-5.3260978796101366E-3</v>
      </c>
      <c r="R201" s="15">
        <f t="shared" si="41"/>
        <v>-6.691774296423425E-3</v>
      </c>
      <c r="S201">
        <f t="shared" si="36"/>
        <v>0</v>
      </c>
      <c r="T201">
        <f t="shared" si="42"/>
        <v>46</v>
      </c>
      <c r="U201" t="b">
        <f t="shared" si="43"/>
        <v>0</v>
      </c>
      <c r="V201" s="2">
        <v>37561</v>
      </c>
      <c r="Y201" s="2"/>
      <c r="AB201" s="2"/>
    </row>
    <row r="202" spans="1:28" x14ac:dyDescent="0.2">
      <c r="A202" s="2">
        <v>37568</v>
      </c>
      <c r="B202" s="5">
        <v>7.09</v>
      </c>
      <c r="C202" s="5">
        <v>7.2253999999999996</v>
      </c>
      <c r="D202" s="5">
        <v>117.91</v>
      </c>
      <c r="E202" s="5">
        <v>99.99</v>
      </c>
      <c r="F202" s="5">
        <v>1.21</v>
      </c>
      <c r="G202" s="5">
        <v>1.395</v>
      </c>
      <c r="H202" s="5">
        <v>3.2090000000000001</v>
      </c>
      <c r="I202" s="3">
        <v>7</v>
      </c>
      <c r="J202" t="s">
        <v>111</v>
      </c>
      <c r="K202">
        <v>0</v>
      </c>
      <c r="L202">
        <f t="shared" si="37"/>
        <v>1</v>
      </c>
      <c r="M202" s="5">
        <f t="shared" si="38"/>
        <v>1.1929282526604856E-2</v>
      </c>
      <c r="N202" s="5">
        <f t="shared" si="34"/>
        <v>7.0900000000000005E-2</v>
      </c>
      <c r="O202" s="5">
        <f t="shared" si="35"/>
        <v>1.3524324907872032E-3</v>
      </c>
      <c r="P202" s="5">
        <f t="shared" si="39"/>
        <v>1.0576850035817653E-2</v>
      </c>
      <c r="Q202" s="5">
        <f t="shared" si="40"/>
        <v>1.0204081632652962E-2</v>
      </c>
      <c r="R202" s="15">
        <f t="shared" si="41"/>
        <v>8.8516491418657584E-3</v>
      </c>
      <c r="S202">
        <f t="shared" si="36"/>
        <v>0</v>
      </c>
      <c r="T202">
        <f t="shared" si="42"/>
        <v>47</v>
      </c>
      <c r="U202" t="b">
        <f t="shared" si="43"/>
        <v>0</v>
      </c>
      <c r="V202" s="2">
        <v>37568</v>
      </c>
      <c r="Y202" s="2"/>
      <c r="AB202" s="2"/>
    </row>
    <row r="203" spans="1:28" x14ac:dyDescent="0.2">
      <c r="A203" s="2">
        <v>37575</v>
      </c>
      <c r="B203" s="5">
        <v>7.03</v>
      </c>
      <c r="C203" s="5">
        <v>7.2422000000000004</v>
      </c>
      <c r="D203" s="5">
        <v>118.18</v>
      </c>
      <c r="E203" s="5">
        <v>100.08</v>
      </c>
      <c r="F203" s="5">
        <v>1.21</v>
      </c>
      <c r="G203" s="5">
        <v>1.42031</v>
      </c>
      <c r="H203" s="5">
        <v>3.1240000000000001</v>
      </c>
      <c r="I203" s="3">
        <v>7</v>
      </c>
      <c r="J203" t="s">
        <v>112</v>
      </c>
      <c r="K203">
        <v>0</v>
      </c>
      <c r="L203">
        <f t="shared" si="37"/>
        <v>2</v>
      </c>
      <c r="M203" s="5">
        <f t="shared" si="38"/>
        <v>2.2898821134764713E-3</v>
      </c>
      <c r="N203" s="5">
        <f t="shared" si="34"/>
        <v>7.0300000000000001E-2</v>
      </c>
      <c r="O203" s="5">
        <f t="shared" si="35"/>
        <v>1.3410788809529173E-3</v>
      </c>
      <c r="P203" s="5">
        <f t="shared" si="39"/>
        <v>9.4880323252355403E-4</v>
      </c>
      <c r="Q203" s="5">
        <f t="shared" si="40"/>
        <v>9.0009000900104219E-4</v>
      </c>
      <c r="R203" s="15">
        <f t="shared" si="41"/>
        <v>-4.4098887195187508E-4</v>
      </c>
      <c r="S203">
        <f t="shared" si="36"/>
        <v>0</v>
      </c>
      <c r="T203">
        <f t="shared" si="42"/>
        <v>48</v>
      </c>
      <c r="U203" t="b">
        <f t="shared" si="43"/>
        <v>0</v>
      </c>
      <c r="V203" s="2">
        <v>37575</v>
      </c>
      <c r="Y203" s="2"/>
      <c r="AB203" s="2"/>
    </row>
    <row r="204" spans="1:28" x14ac:dyDescent="0.2">
      <c r="A204" s="2">
        <v>37582</v>
      </c>
      <c r="B204" s="5">
        <v>7.08</v>
      </c>
      <c r="C204" s="5">
        <v>7.3249000000000004</v>
      </c>
      <c r="D204" s="5">
        <v>120.07</v>
      </c>
      <c r="E204" s="5">
        <v>101.84</v>
      </c>
      <c r="F204" s="5">
        <v>1.21</v>
      </c>
      <c r="G204" s="5">
        <v>1.42625</v>
      </c>
      <c r="H204" s="5">
        <v>3.0430000000000001</v>
      </c>
      <c r="I204" s="3">
        <v>7</v>
      </c>
      <c r="J204" t="s">
        <v>113</v>
      </c>
      <c r="K204">
        <v>0</v>
      </c>
      <c r="L204">
        <f t="shared" si="37"/>
        <v>3</v>
      </c>
      <c r="M204" s="5">
        <f t="shared" si="38"/>
        <v>1.5992553731595693E-2</v>
      </c>
      <c r="N204" s="5">
        <f t="shared" si="34"/>
        <v>7.0800000000000002E-2</v>
      </c>
      <c r="O204" s="5">
        <f t="shared" si="35"/>
        <v>1.3505403297540131E-3</v>
      </c>
      <c r="P204" s="5">
        <f t="shared" si="39"/>
        <v>1.464201340184168E-2</v>
      </c>
      <c r="Q204" s="5">
        <f t="shared" si="40"/>
        <v>1.7585931254995968E-2</v>
      </c>
      <c r="R204" s="15">
        <f t="shared" si="41"/>
        <v>1.6235390925241955E-2</v>
      </c>
      <c r="S204">
        <f t="shared" si="36"/>
        <v>0</v>
      </c>
      <c r="T204">
        <f t="shared" si="42"/>
        <v>49</v>
      </c>
      <c r="U204" t="b">
        <f t="shared" si="43"/>
        <v>0</v>
      </c>
      <c r="V204" s="2">
        <v>37582</v>
      </c>
      <c r="Y204" s="2"/>
      <c r="AB204" s="2"/>
    </row>
    <row r="205" spans="1:28" x14ac:dyDescent="0.2">
      <c r="A205" s="2">
        <v>37589</v>
      </c>
      <c r="B205" s="5">
        <v>7.11</v>
      </c>
      <c r="C205" s="5">
        <v>7.3227000000000002</v>
      </c>
      <c r="D205" s="5">
        <v>126.06</v>
      </c>
      <c r="E205" s="5">
        <v>107.31</v>
      </c>
      <c r="F205" s="5">
        <v>1.21</v>
      </c>
      <c r="G205" s="5">
        <v>1.425</v>
      </c>
      <c r="H205" s="5">
        <v>3.0470000000000002</v>
      </c>
      <c r="I205" s="3">
        <v>7</v>
      </c>
      <c r="J205" t="s">
        <v>114</v>
      </c>
      <c r="K205">
        <v>0</v>
      </c>
      <c r="L205">
        <f t="shared" si="37"/>
        <v>4</v>
      </c>
      <c r="M205" s="5">
        <f t="shared" si="38"/>
        <v>4.9887565586741234E-2</v>
      </c>
      <c r="N205" s="5">
        <f t="shared" si="34"/>
        <v>7.1099999999999997E-2</v>
      </c>
      <c r="O205" s="5">
        <f t="shared" si="35"/>
        <v>1.3562166841427636E-3</v>
      </c>
      <c r="P205" s="5">
        <f t="shared" si="39"/>
        <v>4.853134890259847E-2</v>
      </c>
      <c r="Q205" s="5">
        <f t="shared" si="40"/>
        <v>5.371170463472108E-2</v>
      </c>
      <c r="R205" s="15">
        <f t="shared" si="41"/>
        <v>5.2355487950578317E-2</v>
      </c>
      <c r="S205">
        <f t="shared" si="36"/>
        <v>0</v>
      </c>
      <c r="T205">
        <f t="shared" si="42"/>
        <v>50</v>
      </c>
      <c r="U205" t="b">
        <f t="shared" si="43"/>
        <v>0</v>
      </c>
      <c r="V205" s="2">
        <v>37589</v>
      </c>
      <c r="Y205" s="2"/>
      <c r="AB205" s="2"/>
    </row>
    <row r="206" spans="1:28" x14ac:dyDescent="0.2">
      <c r="A206" s="2">
        <v>37596</v>
      </c>
      <c r="B206" s="5">
        <v>6.88</v>
      </c>
      <c r="C206" s="5">
        <v>7.2145999999999999</v>
      </c>
      <c r="D206" s="5">
        <v>117.03</v>
      </c>
      <c r="E206" s="5">
        <v>99.01</v>
      </c>
      <c r="F206" s="5">
        <v>1.1998</v>
      </c>
      <c r="G206" s="5">
        <v>1.42</v>
      </c>
      <c r="H206" s="5">
        <v>2.9159999999999999</v>
      </c>
      <c r="I206" s="3">
        <v>7</v>
      </c>
      <c r="J206" t="s">
        <v>115</v>
      </c>
      <c r="K206">
        <v>0</v>
      </c>
      <c r="L206">
        <f t="shared" si="37"/>
        <v>5</v>
      </c>
      <c r="M206" s="5">
        <f t="shared" si="38"/>
        <v>-7.1632555925749686E-2</v>
      </c>
      <c r="N206" s="5">
        <f t="shared" si="34"/>
        <v>6.88E-2</v>
      </c>
      <c r="O206" s="5">
        <f t="shared" si="35"/>
        <v>1.3126880960685483E-3</v>
      </c>
      <c r="P206" s="5">
        <f t="shared" si="39"/>
        <v>-7.2945244021818234E-2</v>
      </c>
      <c r="Q206" s="5">
        <f t="shared" si="40"/>
        <v>-7.7346006895908981E-2</v>
      </c>
      <c r="R206" s="15">
        <f t="shared" si="41"/>
        <v>-7.8658694991977529E-2</v>
      </c>
      <c r="S206">
        <f t="shared" si="36"/>
        <v>0</v>
      </c>
      <c r="T206">
        <f t="shared" si="42"/>
        <v>51</v>
      </c>
      <c r="U206" t="b">
        <f t="shared" si="43"/>
        <v>0</v>
      </c>
      <c r="V206" s="2">
        <v>37596</v>
      </c>
      <c r="Y206" s="2"/>
      <c r="AB206" s="2"/>
    </row>
    <row r="207" spans="1:28" x14ac:dyDescent="0.2">
      <c r="A207" s="37">
        <v>37603</v>
      </c>
      <c r="B207" s="38">
        <v>6.4</v>
      </c>
      <c r="C207" s="38">
        <v>7.1699000000000002</v>
      </c>
      <c r="D207" s="38">
        <v>117.44</v>
      </c>
      <c r="E207" s="38">
        <v>99.64</v>
      </c>
      <c r="F207" s="38">
        <v>1.1998</v>
      </c>
      <c r="G207" s="38">
        <v>1.41</v>
      </c>
      <c r="H207" s="38">
        <v>2.9390000000000001</v>
      </c>
      <c r="I207" s="39">
        <v>6.5</v>
      </c>
      <c r="J207" s="36" t="s">
        <v>116</v>
      </c>
      <c r="K207" s="36">
        <v>1</v>
      </c>
      <c r="L207" s="36">
        <f t="shared" si="37"/>
        <v>0</v>
      </c>
      <c r="M207" s="38">
        <f t="shared" si="38"/>
        <v>3.5033752029394183E-3</v>
      </c>
      <c r="N207" s="38">
        <f t="shared" si="34"/>
        <v>6.4000000000000001E-2</v>
      </c>
      <c r="O207" s="38">
        <f t="shared" si="35"/>
        <v>1.221772614969252E-3</v>
      </c>
      <c r="P207" s="38">
        <f t="shared" si="39"/>
        <v>2.2816025879701662E-3</v>
      </c>
      <c r="Q207" s="38">
        <f t="shared" si="40"/>
        <v>6.362993637006209E-3</v>
      </c>
      <c r="R207" s="44">
        <f t="shared" si="41"/>
        <v>5.141221022036957E-3</v>
      </c>
      <c r="S207" s="36">
        <f t="shared" si="36"/>
        <v>1</v>
      </c>
      <c r="T207" s="36">
        <f t="shared" si="42"/>
        <v>0</v>
      </c>
      <c r="U207">
        <f t="shared" si="43"/>
        <v>1</v>
      </c>
      <c r="V207" s="37">
        <v>37603</v>
      </c>
      <c r="Y207" s="2"/>
      <c r="AB207" s="2"/>
    </row>
    <row r="208" spans="1:28" x14ac:dyDescent="0.2">
      <c r="A208" s="2">
        <v>37610</v>
      </c>
      <c r="B208" s="5">
        <v>6.32</v>
      </c>
      <c r="C208" s="5">
        <v>7.0929000000000002</v>
      </c>
      <c r="D208" s="5">
        <v>117.65</v>
      </c>
      <c r="E208" s="5">
        <v>100.11</v>
      </c>
      <c r="F208" s="5">
        <v>1.1896</v>
      </c>
      <c r="G208" s="5">
        <v>1.4</v>
      </c>
      <c r="H208" s="5">
        <v>2.9430000000000001</v>
      </c>
      <c r="I208" s="3">
        <v>6.5</v>
      </c>
      <c r="J208" t="s">
        <v>117</v>
      </c>
      <c r="K208">
        <v>0</v>
      </c>
      <c r="L208">
        <f t="shared" si="37"/>
        <v>1</v>
      </c>
      <c r="M208" s="5">
        <f t="shared" si="38"/>
        <v>1.7881471389646908E-3</v>
      </c>
      <c r="N208" s="5">
        <f t="shared" si="34"/>
        <v>6.3200000000000006E-2</v>
      </c>
      <c r="O208" s="5">
        <f t="shared" si="35"/>
        <v>1.2066103989012422E-3</v>
      </c>
      <c r="P208" s="5">
        <f t="shared" si="39"/>
        <v>5.8153674006344858E-4</v>
      </c>
      <c r="Q208" s="5">
        <f t="shared" si="40"/>
        <v>4.7169811320755262E-3</v>
      </c>
      <c r="R208" s="15">
        <f t="shared" si="41"/>
        <v>3.5103707331742839E-3</v>
      </c>
      <c r="S208">
        <f t="shared" si="36"/>
        <v>0</v>
      </c>
      <c r="T208">
        <f t="shared" si="42"/>
        <v>1</v>
      </c>
      <c r="U208" t="b">
        <f t="shared" si="43"/>
        <v>0</v>
      </c>
      <c r="V208" s="2">
        <v>37610</v>
      </c>
      <c r="Y208" s="2"/>
      <c r="AB208" s="2"/>
    </row>
    <row r="209" spans="1:28" x14ac:dyDescent="0.2">
      <c r="A209" s="2">
        <v>37617</v>
      </c>
      <c r="B209" s="5">
        <v>6.35</v>
      </c>
      <c r="C209" s="5">
        <v>6.9782999999999999</v>
      </c>
      <c r="D209" s="5">
        <v>116.31</v>
      </c>
      <c r="E209" s="5">
        <v>98.81</v>
      </c>
      <c r="F209" s="5">
        <v>1.1488</v>
      </c>
      <c r="G209" s="5">
        <v>1.4</v>
      </c>
      <c r="H209" s="5">
        <v>2.93</v>
      </c>
      <c r="I209" s="3">
        <v>6.5</v>
      </c>
      <c r="J209" t="s">
        <v>118</v>
      </c>
      <c r="K209">
        <v>0</v>
      </c>
      <c r="L209">
        <f t="shared" si="37"/>
        <v>2</v>
      </c>
      <c r="M209" s="5">
        <f t="shared" si="38"/>
        <v>-1.1389715257118627E-2</v>
      </c>
      <c r="N209" s="5">
        <f t="shared" si="34"/>
        <v>6.3500000000000001E-2</v>
      </c>
      <c r="O209" s="5">
        <f t="shared" si="35"/>
        <v>1.2122965528265084E-3</v>
      </c>
      <c r="P209" s="5">
        <f t="shared" si="39"/>
        <v>-1.2602011809945135E-2</v>
      </c>
      <c r="Q209" s="5">
        <f t="shared" si="40"/>
        <v>-1.2985715712716006E-2</v>
      </c>
      <c r="R209" s="15">
        <f t="shared" si="41"/>
        <v>-1.4198012265542514E-2</v>
      </c>
      <c r="S209">
        <f t="shared" si="36"/>
        <v>0</v>
      </c>
      <c r="T209">
        <f t="shared" si="42"/>
        <v>2</v>
      </c>
      <c r="U209" t="b">
        <f t="shared" si="43"/>
        <v>0</v>
      </c>
      <c r="V209" s="2">
        <v>37617</v>
      </c>
      <c r="Y209" s="2"/>
      <c r="AB209" s="2"/>
    </row>
    <row r="210" spans="1:28" x14ac:dyDescent="0.2">
      <c r="A210" s="2">
        <v>37624</v>
      </c>
      <c r="B210" s="5">
        <v>6.22</v>
      </c>
      <c r="C210" s="5">
        <v>6.9455999999999998</v>
      </c>
      <c r="D210" s="5">
        <v>119</v>
      </c>
      <c r="E210" s="5">
        <v>101.17</v>
      </c>
      <c r="F210" s="5">
        <v>1.21</v>
      </c>
      <c r="G210" s="5">
        <v>1.3900000000000001</v>
      </c>
      <c r="H210" s="5">
        <v>2.863</v>
      </c>
      <c r="I210" s="3">
        <v>6.5</v>
      </c>
      <c r="J210" t="s">
        <v>119</v>
      </c>
      <c r="K210">
        <v>0</v>
      </c>
      <c r="L210">
        <f t="shared" si="37"/>
        <v>3</v>
      </c>
      <c r="M210" s="5">
        <f t="shared" si="38"/>
        <v>2.3127847992433948E-2</v>
      </c>
      <c r="N210" s="5">
        <f t="shared" si="34"/>
        <v>6.2199999999999998E-2</v>
      </c>
      <c r="O210" s="5">
        <f t="shared" si="35"/>
        <v>1.1876537532240494E-3</v>
      </c>
      <c r="P210" s="5">
        <f t="shared" si="39"/>
        <v>2.1940194239209898E-2</v>
      </c>
      <c r="Q210" s="5">
        <f t="shared" si="40"/>
        <v>2.3884222244711983E-2</v>
      </c>
      <c r="R210" s="15">
        <f t="shared" si="41"/>
        <v>2.2696568491487934E-2</v>
      </c>
      <c r="S210">
        <f t="shared" si="36"/>
        <v>0</v>
      </c>
      <c r="T210">
        <f t="shared" si="42"/>
        <v>3</v>
      </c>
      <c r="U210" t="b">
        <f t="shared" si="43"/>
        <v>0</v>
      </c>
      <c r="V210" s="2">
        <v>37624</v>
      </c>
      <c r="Y210" s="2"/>
      <c r="AB210" s="2"/>
    </row>
    <row r="211" spans="1:28" x14ac:dyDescent="0.2">
      <c r="A211" s="2">
        <v>37631</v>
      </c>
      <c r="B211" s="5">
        <v>6.05</v>
      </c>
      <c r="C211" s="5">
        <v>6.8635999999999999</v>
      </c>
      <c r="D211" s="5">
        <v>117.03</v>
      </c>
      <c r="E211" s="5">
        <v>99.35</v>
      </c>
      <c r="F211" s="5">
        <v>1.1896</v>
      </c>
      <c r="G211" s="5">
        <v>1.38</v>
      </c>
      <c r="H211" s="5">
        <v>2.8359999999999999</v>
      </c>
      <c r="I211" s="3">
        <v>6.5</v>
      </c>
      <c r="J211" t="s">
        <v>120</v>
      </c>
      <c r="K211">
        <v>0</v>
      </c>
      <c r="L211">
        <f t="shared" si="37"/>
        <v>4</v>
      </c>
      <c r="M211" s="5">
        <f t="shared" si="38"/>
        <v>-1.6554621848739459E-2</v>
      </c>
      <c r="N211" s="5">
        <f t="shared" si="34"/>
        <v>6.0499999999999998E-2</v>
      </c>
      <c r="O211" s="5">
        <f t="shared" si="35"/>
        <v>1.1554175673533784E-3</v>
      </c>
      <c r="P211" s="5">
        <f t="shared" si="39"/>
        <v>-1.7710039416092838E-2</v>
      </c>
      <c r="Q211" s="5">
        <f t="shared" si="40"/>
        <v>-1.798952258574682E-2</v>
      </c>
      <c r="R211" s="15">
        <f t="shared" si="41"/>
        <v>-1.9144940153100198E-2</v>
      </c>
      <c r="S211">
        <f t="shared" si="36"/>
        <v>0</v>
      </c>
      <c r="T211">
        <f t="shared" si="42"/>
        <v>4</v>
      </c>
      <c r="U211" t="b">
        <f t="shared" si="43"/>
        <v>0</v>
      </c>
      <c r="V211" s="2">
        <v>37631</v>
      </c>
      <c r="Y211" s="2"/>
      <c r="AB211" s="2"/>
    </row>
    <row r="212" spans="1:28" x14ac:dyDescent="0.2">
      <c r="A212" s="2">
        <v>37638</v>
      </c>
      <c r="B212" s="5">
        <v>5.95</v>
      </c>
      <c r="C212" s="5">
        <v>6.8311000000000002</v>
      </c>
      <c r="D212" s="5">
        <v>118.48</v>
      </c>
      <c r="E212" s="5">
        <v>100.3</v>
      </c>
      <c r="F212" s="5">
        <v>1.1692</v>
      </c>
      <c r="G212" s="5">
        <v>1.3687499999999999</v>
      </c>
      <c r="H212" s="5">
        <v>2.83</v>
      </c>
      <c r="I212" s="3">
        <v>6.5</v>
      </c>
      <c r="J212" t="s">
        <v>121</v>
      </c>
      <c r="K212">
        <v>0</v>
      </c>
      <c r="L212">
        <f t="shared" si="37"/>
        <v>5</v>
      </c>
      <c r="M212" s="5">
        <f t="shared" si="38"/>
        <v>1.2389985473810095E-2</v>
      </c>
      <c r="N212" s="5">
        <f t="shared" si="34"/>
        <v>5.9500000000000004E-2</v>
      </c>
      <c r="O212" s="5">
        <f t="shared" si="35"/>
        <v>1.1364492850785002E-3</v>
      </c>
      <c r="P212" s="5">
        <f t="shared" si="39"/>
        <v>1.1253536188731594E-2</v>
      </c>
      <c r="Q212" s="5">
        <f t="shared" si="40"/>
        <v>9.5621540010064621E-3</v>
      </c>
      <c r="R212" s="15">
        <f t="shared" si="41"/>
        <v>8.4257047159279619E-3</v>
      </c>
      <c r="S212">
        <f t="shared" si="36"/>
        <v>0</v>
      </c>
      <c r="T212">
        <f t="shared" si="42"/>
        <v>5</v>
      </c>
      <c r="U212" t="b">
        <f t="shared" si="43"/>
        <v>0</v>
      </c>
      <c r="V212" s="2">
        <v>37638</v>
      </c>
      <c r="Y212" s="2"/>
      <c r="AB212" s="2"/>
    </row>
    <row r="213" spans="1:28" x14ac:dyDescent="0.2">
      <c r="A213" s="37">
        <v>37645</v>
      </c>
      <c r="B213" s="38">
        <v>5.9399999999999995</v>
      </c>
      <c r="C213" s="38">
        <v>6.8902000000000001</v>
      </c>
      <c r="D213" s="38">
        <v>116.24</v>
      </c>
      <c r="E213" s="38">
        <v>98.39</v>
      </c>
      <c r="F213" s="38">
        <v>1.1386000000000001</v>
      </c>
      <c r="G213" s="38">
        <v>1.34938</v>
      </c>
      <c r="H213" s="38">
        <v>2.819</v>
      </c>
      <c r="I213" s="39">
        <v>6</v>
      </c>
      <c r="J213" s="36" t="s">
        <v>122</v>
      </c>
      <c r="K213" s="36">
        <v>1</v>
      </c>
      <c r="L213" s="36">
        <f t="shared" si="37"/>
        <v>0</v>
      </c>
      <c r="M213" s="38">
        <f t="shared" si="38"/>
        <v>-1.8906144496961597E-2</v>
      </c>
      <c r="N213" s="38">
        <f t="shared" si="34"/>
        <v>5.9399999999999994E-2</v>
      </c>
      <c r="O213" s="38">
        <f t="shared" si="35"/>
        <v>1.1345522196353208E-3</v>
      </c>
      <c r="P213" s="38">
        <f t="shared" si="39"/>
        <v>-2.0040696716596917E-2</v>
      </c>
      <c r="Q213" s="38">
        <f t="shared" si="40"/>
        <v>-1.9042871385842486E-2</v>
      </c>
      <c r="R213" s="45">
        <f t="shared" si="41"/>
        <v>-2.0177423605477807E-2</v>
      </c>
      <c r="S213" s="36">
        <f t="shared" si="36"/>
        <v>1</v>
      </c>
      <c r="T213" s="36">
        <f t="shared" si="42"/>
        <v>0</v>
      </c>
      <c r="U213" s="43">
        <f t="shared" si="43"/>
        <v>0</v>
      </c>
      <c r="V213" s="37">
        <v>37645</v>
      </c>
      <c r="Y213" s="2"/>
      <c r="AB213" s="2"/>
    </row>
    <row r="214" spans="1:28" x14ac:dyDescent="0.2">
      <c r="A214" s="2">
        <v>37652</v>
      </c>
      <c r="B214" s="5">
        <v>5.84</v>
      </c>
      <c r="C214" s="5">
        <v>6.9169999999999998</v>
      </c>
      <c r="D214" s="5">
        <v>109.72</v>
      </c>
      <c r="E214" s="5">
        <v>92.66</v>
      </c>
      <c r="F214" s="5">
        <v>1.1692</v>
      </c>
      <c r="G214" s="5">
        <v>1.35</v>
      </c>
      <c r="H214" s="5">
        <v>2.8069999999999999</v>
      </c>
      <c r="I214" s="3">
        <v>6</v>
      </c>
      <c r="J214" t="s">
        <v>123</v>
      </c>
      <c r="K214">
        <v>0</v>
      </c>
      <c r="L214">
        <f t="shared" si="37"/>
        <v>1</v>
      </c>
      <c r="M214" s="5">
        <f t="shared" si="38"/>
        <v>-5.6090846524432192E-2</v>
      </c>
      <c r="N214" s="5">
        <f t="shared" si="34"/>
        <v>5.8400000000000001E-2</v>
      </c>
      <c r="O214" s="5">
        <f t="shared" si="35"/>
        <v>1.1155791922567992E-3</v>
      </c>
      <c r="P214" s="5">
        <f t="shared" si="39"/>
        <v>-5.7206425716688991E-2</v>
      </c>
      <c r="Q214" s="5">
        <f t="shared" si="40"/>
        <v>-5.8237625774977153E-2</v>
      </c>
      <c r="R214" s="15">
        <f t="shared" si="41"/>
        <v>-5.9353204967233952E-2</v>
      </c>
      <c r="S214">
        <f t="shared" si="36"/>
        <v>0</v>
      </c>
      <c r="T214">
        <f t="shared" si="42"/>
        <v>1</v>
      </c>
      <c r="U214" t="b">
        <f t="shared" si="43"/>
        <v>0</v>
      </c>
      <c r="V214" s="2">
        <v>37652</v>
      </c>
      <c r="Y214" s="2"/>
      <c r="AB214" s="2"/>
    </row>
    <row r="215" spans="1:28" x14ac:dyDescent="0.2">
      <c r="A215" s="2">
        <v>37659</v>
      </c>
      <c r="B215" s="5">
        <v>5.78</v>
      </c>
      <c r="C215" s="5">
        <v>6.9236000000000004</v>
      </c>
      <c r="D215" s="5">
        <v>107.43</v>
      </c>
      <c r="E215" s="5">
        <v>90.79</v>
      </c>
      <c r="F215" s="5">
        <v>1.159</v>
      </c>
      <c r="G215" s="5">
        <v>1.35</v>
      </c>
      <c r="H215" s="5">
        <v>2.7629999999999999</v>
      </c>
      <c r="I215" s="3">
        <v>6</v>
      </c>
      <c r="J215" t="s">
        <v>124</v>
      </c>
      <c r="K215">
        <v>0</v>
      </c>
      <c r="L215">
        <f t="shared" si="37"/>
        <v>2</v>
      </c>
      <c r="M215" s="5">
        <f t="shared" si="38"/>
        <v>-2.0871308786000631E-2</v>
      </c>
      <c r="N215" s="5">
        <f t="shared" si="34"/>
        <v>5.7800000000000004E-2</v>
      </c>
      <c r="O215" s="5">
        <f t="shared" si="35"/>
        <v>1.1041933043396401E-3</v>
      </c>
      <c r="P215" s="5">
        <f t="shared" si="39"/>
        <v>-2.1975502090340271E-2</v>
      </c>
      <c r="Q215" s="5">
        <f t="shared" si="40"/>
        <v>-2.0181308007770293E-2</v>
      </c>
      <c r="R215" s="15">
        <f t="shared" si="41"/>
        <v>-2.1285501312109933E-2</v>
      </c>
      <c r="S215">
        <f t="shared" si="36"/>
        <v>0</v>
      </c>
      <c r="T215">
        <f t="shared" si="42"/>
        <v>2</v>
      </c>
      <c r="U215" t="b">
        <f t="shared" si="43"/>
        <v>0</v>
      </c>
      <c r="V215" s="2">
        <v>37659</v>
      </c>
      <c r="Y215" s="2"/>
      <c r="AB215" s="2"/>
    </row>
    <row r="216" spans="1:28" x14ac:dyDescent="0.2">
      <c r="A216" s="2">
        <v>37666</v>
      </c>
      <c r="B216" s="5">
        <v>5.74</v>
      </c>
      <c r="C216" s="5">
        <v>6.9847999999999999</v>
      </c>
      <c r="D216" s="5">
        <v>103.81</v>
      </c>
      <c r="E216" s="5">
        <v>87.51</v>
      </c>
      <c r="F216" s="5">
        <v>1.1692</v>
      </c>
      <c r="G216" s="5">
        <v>1.34</v>
      </c>
      <c r="H216" s="5">
        <v>2.6870000000000003</v>
      </c>
      <c r="I216" s="3">
        <v>6</v>
      </c>
      <c r="J216" t="s">
        <v>125</v>
      </c>
      <c r="K216">
        <v>0</v>
      </c>
      <c r="L216">
        <f t="shared" si="37"/>
        <v>3</v>
      </c>
      <c r="M216" s="5">
        <f t="shared" si="38"/>
        <v>-3.3696360420739091E-2</v>
      </c>
      <c r="N216" s="5">
        <f t="shared" si="34"/>
        <v>5.74E-2</v>
      </c>
      <c r="O216" s="5">
        <f t="shared" si="35"/>
        <v>1.0966018490012885E-3</v>
      </c>
      <c r="P216" s="5">
        <f t="shared" si="39"/>
        <v>-3.479296226974038E-2</v>
      </c>
      <c r="Q216" s="5">
        <f t="shared" si="40"/>
        <v>-3.6127326798105486E-2</v>
      </c>
      <c r="R216" s="15">
        <f t="shared" si="41"/>
        <v>-3.7223928647106774E-2</v>
      </c>
      <c r="S216">
        <f t="shared" si="36"/>
        <v>0</v>
      </c>
      <c r="T216">
        <f t="shared" si="42"/>
        <v>3</v>
      </c>
      <c r="U216" t="b">
        <f t="shared" si="43"/>
        <v>0</v>
      </c>
      <c r="V216" s="2">
        <v>37666</v>
      </c>
      <c r="Y216" s="2"/>
      <c r="AB216" s="2"/>
    </row>
    <row r="217" spans="1:28" x14ac:dyDescent="0.2">
      <c r="A217" s="2">
        <v>37673</v>
      </c>
      <c r="B217" s="5">
        <v>5.55</v>
      </c>
      <c r="C217" s="5">
        <v>6.9992999999999999</v>
      </c>
      <c r="D217" s="5">
        <v>101.82</v>
      </c>
      <c r="E217" s="5">
        <v>85.92</v>
      </c>
      <c r="F217" s="5">
        <v>1.1794</v>
      </c>
      <c r="G217" s="5">
        <v>1.34</v>
      </c>
      <c r="H217" s="5">
        <v>2.6790000000000003</v>
      </c>
      <c r="I217" s="3">
        <v>6</v>
      </c>
      <c r="J217" t="s">
        <v>126</v>
      </c>
      <c r="K217">
        <v>0</v>
      </c>
      <c r="L217">
        <f t="shared" si="37"/>
        <v>4</v>
      </c>
      <c r="M217" s="5">
        <f t="shared" si="38"/>
        <v>-1.9169636836528392E-2</v>
      </c>
      <c r="N217" s="5">
        <f t="shared" si="34"/>
        <v>5.5500000000000001E-2</v>
      </c>
      <c r="O217" s="5">
        <f t="shared" si="35"/>
        <v>1.0605329992459112E-3</v>
      </c>
      <c r="P217" s="5">
        <f t="shared" si="39"/>
        <v>-2.0230169835774303E-2</v>
      </c>
      <c r="Q217" s="5">
        <f t="shared" si="40"/>
        <v>-1.8169352074048684E-2</v>
      </c>
      <c r="R217" s="15">
        <f t="shared" si="41"/>
        <v>-1.9229885073294595E-2</v>
      </c>
      <c r="S217">
        <f t="shared" si="36"/>
        <v>0</v>
      </c>
      <c r="T217">
        <f t="shared" si="42"/>
        <v>4</v>
      </c>
      <c r="U217" t="b">
        <f t="shared" si="43"/>
        <v>0</v>
      </c>
      <c r="V217" s="2">
        <v>37673</v>
      </c>
      <c r="Y217" s="2"/>
      <c r="AB217" s="2"/>
    </row>
    <row r="218" spans="1:28" x14ac:dyDescent="0.2">
      <c r="A218" s="2">
        <v>37680</v>
      </c>
      <c r="B218" s="5">
        <v>5.54</v>
      </c>
      <c r="C218" s="5">
        <v>7.1604000000000001</v>
      </c>
      <c r="D218" s="5">
        <v>101.63</v>
      </c>
      <c r="E218" s="5">
        <v>85.83</v>
      </c>
      <c r="F218" s="5">
        <v>1.1896</v>
      </c>
      <c r="G218" s="5">
        <v>1.34</v>
      </c>
      <c r="H218" s="5">
        <v>2.5329999999999999</v>
      </c>
      <c r="I218" s="3">
        <v>6</v>
      </c>
      <c r="J218" t="s">
        <v>127</v>
      </c>
      <c r="K218">
        <v>0</v>
      </c>
      <c r="L218">
        <f t="shared" si="37"/>
        <v>5</v>
      </c>
      <c r="M218" s="5">
        <f t="shared" si="38"/>
        <v>-1.8660381064623532E-3</v>
      </c>
      <c r="N218" s="5">
        <f t="shared" si="34"/>
        <v>5.5399999999999998E-2</v>
      </c>
      <c r="O218" s="5">
        <f t="shared" si="35"/>
        <v>1.0586342066740695E-3</v>
      </c>
      <c r="P218" s="5">
        <f t="shared" si="39"/>
        <v>-2.9246723131364227E-3</v>
      </c>
      <c r="Q218" s="5">
        <f t="shared" si="40"/>
        <v>-1.0474860335195624E-3</v>
      </c>
      <c r="R218" s="15">
        <f t="shared" si="41"/>
        <v>-2.1061202401936319E-3</v>
      </c>
      <c r="S218">
        <f t="shared" si="36"/>
        <v>0</v>
      </c>
      <c r="T218">
        <f t="shared" si="42"/>
        <v>5</v>
      </c>
      <c r="U218" t="b">
        <f t="shared" si="43"/>
        <v>0</v>
      </c>
      <c r="V218" s="2">
        <v>37680</v>
      </c>
      <c r="Y218" s="2"/>
      <c r="AB218" s="2"/>
    </row>
    <row r="219" spans="1:28" x14ac:dyDescent="0.2">
      <c r="A219" s="37">
        <v>37687</v>
      </c>
      <c r="B219" s="38">
        <v>5.5</v>
      </c>
      <c r="C219" s="38">
        <v>7.2279</v>
      </c>
      <c r="D219" s="38">
        <v>100.74</v>
      </c>
      <c r="E219" s="38">
        <v>85.15</v>
      </c>
      <c r="F219" s="38">
        <v>1.1081000000000001</v>
      </c>
      <c r="G219" s="38">
        <v>1.3146900000000001</v>
      </c>
      <c r="H219" s="38">
        <v>2.528</v>
      </c>
      <c r="I219" s="39">
        <v>5.5</v>
      </c>
      <c r="J219" s="36" t="s">
        <v>128</v>
      </c>
      <c r="K219" s="36">
        <v>1</v>
      </c>
      <c r="L219" s="36">
        <f t="shared" si="37"/>
        <v>0</v>
      </c>
      <c r="M219" s="38">
        <f t="shared" si="38"/>
        <v>-8.757256715536732E-3</v>
      </c>
      <c r="N219" s="38">
        <f t="shared" si="34"/>
        <v>5.5E-2</v>
      </c>
      <c r="O219" s="38">
        <f t="shared" si="35"/>
        <v>1.0510386041640007E-3</v>
      </c>
      <c r="P219" s="38">
        <f t="shared" si="39"/>
        <v>-9.8082953197007328E-3</v>
      </c>
      <c r="Q219" s="38">
        <f t="shared" si="40"/>
        <v>-7.9226377723405905E-3</v>
      </c>
      <c r="R219" s="45">
        <f t="shared" si="41"/>
        <v>-8.9736763765045913E-3</v>
      </c>
      <c r="S219" s="36">
        <f t="shared" si="36"/>
        <v>1</v>
      </c>
      <c r="T219" s="36">
        <f t="shared" si="42"/>
        <v>0</v>
      </c>
      <c r="U219" s="43">
        <f t="shared" si="43"/>
        <v>0</v>
      </c>
      <c r="V219" s="37">
        <v>37687</v>
      </c>
    </row>
    <row r="220" spans="1:28" x14ac:dyDescent="0.2">
      <c r="A220" s="2">
        <v>37694</v>
      </c>
      <c r="B220" s="5">
        <v>5.52</v>
      </c>
      <c r="C220" s="5">
        <v>7.2336999999999998</v>
      </c>
      <c r="D220" s="5">
        <v>104.18</v>
      </c>
      <c r="E220" s="5">
        <v>88.28</v>
      </c>
      <c r="F220" s="5">
        <v>1.1183000000000001</v>
      </c>
      <c r="G220" s="5">
        <v>1.2787500000000001</v>
      </c>
      <c r="H220" s="5">
        <v>2.5670000000000002</v>
      </c>
      <c r="I220" s="3">
        <v>5.5</v>
      </c>
      <c r="J220" t="s">
        <v>129</v>
      </c>
      <c r="K220">
        <v>0</v>
      </c>
      <c r="L220">
        <f t="shared" si="37"/>
        <v>1</v>
      </c>
      <c r="M220" s="5">
        <f t="shared" si="38"/>
        <v>3.4147309906690682E-2</v>
      </c>
      <c r="N220" s="5">
        <f t="shared" si="34"/>
        <v>5.5199999999999999E-2</v>
      </c>
      <c r="O220" s="5">
        <f t="shared" si="35"/>
        <v>1.0548364918676612E-3</v>
      </c>
      <c r="P220" s="5">
        <f t="shared" si="39"/>
        <v>3.309247341482302E-2</v>
      </c>
      <c r="Q220" s="5">
        <f t="shared" si="40"/>
        <v>3.6758661186142128E-2</v>
      </c>
      <c r="R220" s="15">
        <f t="shared" si="41"/>
        <v>3.5703824694274466E-2</v>
      </c>
      <c r="S220">
        <f t="shared" si="36"/>
        <v>0</v>
      </c>
      <c r="T220">
        <f t="shared" si="42"/>
        <v>1</v>
      </c>
      <c r="U220" t="b">
        <f t="shared" si="43"/>
        <v>0</v>
      </c>
      <c r="V220" s="2">
        <v>37694</v>
      </c>
    </row>
    <row r="221" spans="1:28" x14ac:dyDescent="0.2">
      <c r="A221" s="2">
        <v>37701</v>
      </c>
      <c r="B221" s="5">
        <v>5.51</v>
      </c>
      <c r="C221" s="5">
        <v>7.4711999999999996</v>
      </c>
      <c r="D221" s="5">
        <v>107.89</v>
      </c>
      <c r="E221" s="5">
        <v>91.37</v>
      </c>
      <c r="F221" s="5">
        <v>1.1692</v>
      </c>
      <c r="G221" s="5">
        <v>1.29</v>
      </c>
      <c r="H221" s="5">
        <v>2.5369999999999999</v>
      </c>
      <c r="I221" s="3">
        <v>5.5</v>
      </c>
      <c r="J221" t="s">
        <v>130</v>
      </c>
      <c r="K221">
        <v>0</v>
      </c>
      <c r="L221">
        <f t="shared" si="37"/>
        <v>2</v>
      </c>
      <c r="M221" s="5">
        <f t="shared" si="38"/>
        <v>3.5611441735457827E-2</v>
      </c>
      <c r="N221" s="5">
        <f t="shared" si="34"/>
        <v>5.5099999999999996E-2</v>
      </c>
      <c r="O221" s="5">
        <f t="shared" si="35"/>
        <v>1.0529375696288756E-3</v>
      </c>
      <c r="P221" s="5">
        <f t="shared" si="39"/>
        <v>3.4558504165828952E-2</v>
      </c>
      <c r="Q221" s="5">
        <f t="shared" si="40"/>
        <v>3.500226551880381E-2</v>
      </c>
      <c r="R221" s="15">
        <f t="shared" si="41"/>
        <v>3.3949327949174934E-2</v>
      </c>
      <c r="S221">
        <f t="shared" si="36"/>
        <v>0</v>
      </c>
      <c r="T221">
        <f t="shared" si="42"/>
        <v>2</v>
      </c>
      <c r="U221" t="b">
        <f t="shared" si="43"/>
        <v>0</v>
      </c>
      <c r="V221" s="2">
        <v>37701</v>
      </c>
    </row>
    <row r="222" spans="1:28" x14ac:dyDescent="0.2">
      <c r="A222" s="2">
        <v>37708</v>
      </c>
      <c r="B222" s="5">
        <v>5.41</v>
      </c>
      <c r="C222" s="5">
        <v>7.3132999999999999</v>
      </c>
      <c r="D222" s="5">
        <v>105.34</v>
      </c>
      <c r="E222" s="5">
        <v>89.22</v>
      </c>
      <c r="F222" s="5">
        <v>1.1183000000000001</v>
      </c>
      <c r="G222" s="5">
        <v>1.29</v>
      </c>
      <c r="H222" s="5">
        <v>2.5289999999999999</v>
      </c>
      <c r="I222" s="3">
        <v>5.5</v>
      </c>
      <c r="J222" t="s">
        <v>131</v>
      </c>
      <c r="K222">
        <v>0</v>
      </c>
      <c r="L222">
        <f t="shared" si="37"/>
        <v>3</v>
      </c>
      <c r="M222" s="5">
        <f t="shared" si="38"/>
        <v>-2.3635183983687025E-2</v>
      </c>
      <c r="N222" s="5">
        <f t="shared" si="34"/>
        <v>5.4100000000000002E-2</v>
      </c>
      <c r="O222" s="5">
        <f t="shared" si="35"/>
        <v>1.0339459694557185E-3</v>
      </c>
      <c r="P222" s="5">
        <f t="shared" si="39"/>
        <v>-2.4669129953142743E-2</v>
      </c>
      <c r="Q222" s="5">
        <f t="shared" si="40"/>
        <v>-2.3530699354273876E-2</v>
      </c>
      <c r="R222" s="15">
        <f t="shared" si="41"/>
        <v>-2.4564645323729595E-2</v>
      </c>
      <c r="S222">
        <f t="shared" si="36"/>
        <v>0</v>
      </c>
      <c r="T222">
        <f t="shared" si="42"/>
        <v>3</v>
      </c>
      <c r="U222" t="b">
        <f t="shared" si="43"/>
        <v>0</v>
      </c>
      <c r="V222" s="2">
        <v>37708</v>
      </c>
    </row>
    <row r="223" spans="1:28" x14ac:dyDescent="0.2">
      <c r="A223" s="2">
        <v>37715</v>
      </c>
      <c r="B223" s="5">
        <v>5.39</v>
      </c>
      <c r="C223" s="5">
        <v>7.2466999999999997</v>
      </c>
      <c r="D223" s="5">
        <v>107.2</v>
      </c>
      <c r="E223" s="5">
        <v>90.84</v>
      </c>
      <c r="F223" s="5">
        <v>1.0979000000000001</v>
      </c>
      <c r="G223" s="5">
        <v>1.2775000000000001</v>
      </c>
      <c r="H223" s="5">
        <v>2.5169999999999999</v>
      </c>
      <c r="I223" s="3">
        <v>5.5</v>
      </c>
      <c r="J223" t="s">
        <v>132</v>
      </c>
      <c r="K223">
        <v>0</v>
      </c>
      <c r="L223">
        <f t="shared" si="37"/>
        <v>4</v>
      </c>
      <c r="M223" s="5">
        <f t="shared" si="38"/>
        <v>1.7657110309474033E-2</v>
      </c>
      <c r="N223" s="5">
        <f t="shared" si="34"/>
        <v>5.3899999999999997E-2</v>
      </c>
      <c r="O223" s="5">
        <f t="shared" si="35"/>
        <v>1.0301471305245169E-3</v>
      </c>
      <c r="P223" s="5">
        <f t="shared" si="39"/>
        <v>1.6626963178949516E-2</v>
      </c>
      <c r="Q223" s="5">
        <f t="shared" si="40"/>
        <v>1.8157363819771399E-2</v>
      </c>
      <c r="R223" s="15">
        <f t="shared" si="41"/>
        <v>1.7127216689246882E-2</v>
      </c>
      <c r="S223">
        <f t="shared" si="36"/>
        <v>0</v>
      </c>
      <c r="T223">
        <f t="shared" si="42"/>
        <v>4</v>
      </c>
      <c r="U223" t="b">
        <f t="shared" si="43"/>
        <v>0</v>
      </c>
      <c r="V223" s="2">
        <v>37715</v>
      </c>
    </row>
    <row r="224" spans="1:28" x14ac:dyDescent="0.2">
      <c r="A224" s="2">
        <v>37722</v>
      </c>
      <c r="B224" s="5">
        <v>5.27</v>
      </c>
      <c r="C224" s="5">
        <v>7.3181000000000003</v>
      </c>
      <c r="D224" s="5">
        <v>110.73</v>
      </c>
      <c r="E224" s="5">
        <v>93.56</v>
      </c>
      <c r="F224" s="5">
        <v>1.159</v>
      </c>
      <c r="G224" s="5">
        <v>1.2887500000000001</v>
      </c>
      <c r="H224" s="5">
        <v>2.5220000000000002</v>
      </c>
      <c r="I224" s="3">
        <v>5.5</v>
      </c>
      <c r="J224" t="s">
        <v>133</v>
      </c>
      <c r="K224">
        <v>0</v>
      </c>
      <c r="L224">
        <f t="shared" si="37"/>
        <v>5</v>
      </c>
      <c r="M224" s="5">
        <f t="shared" si="38"/>
        <v>3.2929104477611881E-2</v>
      </c>
      <c r="N224" s="5">
        <f t="shared" si="34"/>
        <v>5.2699999999999997E-2</v>
      </c>
      <c r="O224" s="5">
        <f t="shared" si="35"/>
        <v>1.0073504632832631E-3</v>
      </c>
      <c r="P224" s="5">
        <f t="shared" si="39"/>
        <v>3.1921754014328618E-2</v>
      </c>
      <c r="Q224" s="5">
        <f t="shared" si="40"/>
        <v>2.9942756494936162E-2</v>
      </c>
      <c r="R224" s="15">
        <f t="shared" si="41"/>
        <v>2.8935406031652899E-2</v>
      </c>
      <c r="S224">
        <f t="shared" si="36"/>
        <v>0</v>
      </c>
      <c r="T224">
        <f t="shared" si="42"/>
        <v>5</v>
      </c>
      <c r="U224" t="b">
        <f t="shared" si="43"/>
        <v>0</v>
      </c>
      <c r="V224" s="2">
        <v>37722</v>
      </c>
    </row>
    <row r="225" spans="1:22" x14ac:dyDescent="0.2">
      <c r="A225" s="2">
        <v>37729</v>
      </c>
      <c r="B225" s="5">
        <v>5.22</v>
      </c>
      <c r="C225" s="5">
        <v>7.2271999999999998</v>
      </c>
      <c r="D225" s="5">
        <v>113.44</v>
      </c>
      <c r="E225" s="5">
        <v>95.91</v>
      </c>
      <c r="F225" s="5">
        <v>1.1608000000000001</v>
      </c>
      <c r="G225" s="5">
        <v>1.32</v>
      </c>
      <c r="H225" s="5">
        <v>2.556</v>
      </c>
      <c r="I225" s="3">
        <v>5.5</v>
      </c>
      <c r="J225" t="s">
        <v>134</v>
      </c>
      <c r="K225">
        <v>0</v>
      </c>
      <c r="L225">
        <f t="shared" si="37"/>
        <v>6</v>
      </c>
      <c r="M225" s="5">
        <f t="shared" si="38"/>
        <v>2.4473945633523009E-2</v>
      </c>
      <c r="N225" s="5">
        <f t="shared" si="34"/>
        <v>5.2199999999999996E-2</v>
      </c>
      <c r="O225" s="5">
        <f t="shared" si="35"/>
        <v>9.9785001292418407E-4</v>
      </c>
      <c r="P225" s="5">
        <f t="shared" si="39"/>
        <v>2.3476095620598825E-2</v>
      </c>
      <c r="Q225" s="5">
        <f t="shared" si="40"/>
        <v>2.5117571611799949E-2</v>
      </c>
      <c r="R225" s="15">
        <f t="shared" si="41"/>
        <v>2.4119721598875765E-2</v>
      </c>
      <c r="S225">
        <f t="shared" si="36"/>
        <v>0</v>
      </c>
      <c r="T225">
        <f t="shared" si="42"/>
        <v>6</v>
      </c>
      <c r="U225" t="b">
        <f t="shared" si="43"/>
        <v>0</v>
      </c>
      <c r="V225" s="2">
        <v>37729</v>
      </c>
    </row>
    <row r="226" spans="1:22" x14ac:dyDescent="0.2">
      <c r="A226" s="2">
        <v>37736</v>
      </c>
      <c r="B226" s="5">
        <v>5.08</v>
      </c>
      <c r="C226" s="5">
        <v>7.0662000000000003</v>
      </c>
      <c r="D226" s="5">
        <v>114.06</v>
      </c>
      <c r="E226" s="5">
        <v>96.62</v>
      </c>
      <c r="F226" s="5">
        <v>1.1284000000000001</v>
      </c>
      <c r="G226" s="5">
        <v>1.31125</v>
      </c>
      <c r="H226" s="5">
        <v>2.5430000000000001</v>
      </c>
      <c r="I226" s="3">
        <v>5.5</v>
      </c>
      <c r="J226" t="s">
        <v>135</v>
      </c>
      <c r="K226">
        <v>0</v>
      </c>
      <c r="L226">
        <f t="shared" si="37"/>
        <v>7</v>
      </c>
      <c r="M226" s="5">
        <f t="shared" si="38"/>
        <v>5.4654442877293263E-3</v>
      </c>
      <c r="N226" s="5">
        <f t="shared" si="34"/>
        <v>5.0799999999999998E-2</v>
      </c>
      <c r="O226" s="5">
        <f t="shared" si="35"/>
        <v>9.7124299408068993E-4</v>
      </c>
      <c r="P226" s="5">
        <f t="shared" si="39"/>
        <v>4.4942012936486364E-3</v>
      </c>
      <c r="Q226" s="5">
        <f t="shared" si="40"/>
        <v>7.4027734334272122E-3</v>
      </c>
      <c r="R226" s="15">
        <f t="shared" si="41"/>
        <v>6.4315304393465222E-3</v>
      </c>
      <c r="S226">
        <f t="shared" si="36"/>
        <v>0</v>
      </c>
      <c r="T226">
        <f t="shared" si="42"/>
        <v>7</v>
      </c>
      <c r="U226" t="b">
        <f t="shared" si="43"/>
        <v>0</v>
      </c>
      <c r="V226" s="2">
        <v>37736</v>
      </c>
    </row>
    <row r="227" spans="1:22" x14ac:dyDescent="0.2">
      <c r="A227" s="37">
        <v>37743</v>
      </c>
      <c r="B227" s="38">
        <v>5</v>
      </c>
      <c r="C227" s="38">
        <v>7.0069999999999997</v>
      </c>
      <c r="D227" s="38">
        <v>117.61</v>
      </c>
      <c r="E227" s="38">
        <v>99.41</v>
      </c>
      <c r="F227" s="38">
        <v>1.1183000000000001</v>
      </c>
      <c r="G227" s="38">
        <v>1.29</v>
      </c>
      <c r="H227" s="38">
        <v>2.504</v>
      </c>
      <c r="I227" s="39">
        <v>5</v>
      </c>
      <c r="J227" s="36" t="s">
        <v>136</v>
      </c>
      <c r="K227" s="36">
        <v>1</v>
      </c>
      <c r="L227" s="36">
        <f t="shared" si="37"/>
        <v>0</v>
      </c>
      <c r="M227" s="38">
        <f t="shared" si="38"/>
        <v>3.1123969840434862E-2</v>
      </c>
      <c r="N227" s="38">
        <f t="shared" si="34"/>
        <v>0.05</v>
      </c>
      <c r="O227" s="38">
        <f t="shared" si="35"/>
        <v>9.5603517198816768E-4</v>
      </c>
      <c r="P227" s="38">
        <f t="shared" si="39"/>
        <v>3.0167934668446694E-2</v>
      </c>
      <c r="Q227" s="38">
        <f t="shared" si="40"/>
        <v>2.8876009107845046E-2</v>
      </c>
      <c r="R227" s="44">
        <f t="shared" si="41"/>
        <v>2.7919973935856879E-2</v>
      </c>
      <c r="S227" s="36">
        <f t="shared" si="36"/>
        <v>1</v>
      </c>
      <c r="T227" s="36">
        <f t="shared" si="42"/>
        <v>0</v>
      </c>
      <c r="U227">
        <f t="shared" si="43"/>
        <v>1</v>
      </c>
      <c r="V227" s="37">
        <v>37743</v>
      </c>
    </row>
    <row r="228" spans="1:22" x14ac:dyDescent="0.2">
      <c r="A228" s="2">
        <v>37750</v>
      </c>
      <c r="B228" s="5">
        <v>4.99</v>
      </c>
      <c r="C228" s="5">
        <v>6.8563000000000001</v>
      </c>
      <c r="D228" s="5">
        <v>120.88</v>
      </c>
      <c r="E228" s="5">
        <v>102.31</v>
      </c>
      <c r="F228" s="5">
        <v>1.0979000000000001</v>
      </c>
      <c r="G228" s="5">
        <v>1.29</v>
      </c>
      <c r="H228" s="5">
        <v>2.4729999999999999</v>
      </c>
      <c r="I228" s="3">
        <v>5</v>
      </c>
      <c r="J228" t="s">
        <v>137</v>
      </c>
      <c r="K228">
        <v>0</v>
      </c>
      <c r="L228">
        <f t="shared" si="37"/>
        <v>1</v>
      </c>
      <c r="M228" s="5">
        <f t="shared" si="38"/>
        <v>2.7803758183827965E-2</v>
      </c>
      <c r="N228" s="5">
        <f t="shared" si="34"/>
        <v>4.99E-2</v>
      </c>
      <c r="O228" s="5">
        <f t="shared" si="35"/>
        <v>9.5413399925825537E-4</v>
      </c>
      <c r="P228" s="5">
        <f t="shared" si="39"/>
        <v>2.6849624184569709E-2</v>
      </c>
      <c r="Q228" s="5">
        <f t="shared" si="40"/>
        <v>2.9172115481340022E-2</v>
      </c>
      <c r="R228" s="15">
        <f t="shared" si="41"/>
        <v>2.8217981482081766E-2</v>
      </c>
      <c r="S228">
        <f t="shared" si="36"/>
        <v>0</v>
      </c>
      <c r="T228">
        <f t="shared" si="42"/>
        <v>1</v>
      </c>
      <c r="U228" t="b">
        <f t="shared" si="43"/>
        <v>0</v>
      </c>
      <c r="V228" s="2">
        <v>37750</v>
      </c>
    </row>
    <row r="229" spans="1:22" x14ac:dyDescent="0.2">
      <c r="A229" s="2">
        <v>37757</v>
      </c>
      <c r="B229" s="5">
        <v>4.97</v>
      </c>
      <c r="C229" s="5">
        <v>6.7774000000000001</v>
      </c>
      <c r="D229" s="5">
        <v>125.06699999999999</v>
      </c>
      <c r="E229" s="5">
        <v>105.82</v>
      </c>
      <c r="F229" s="5">
        <v>1.0265</v>
      </c>
      <c r="G229" s="5">
        <v>1.29</v>
      </c>
      <c r="H229" s="5">
        <v>2.4079999999999999</v>
      </c>
      <c r="I229" s="3">
        <v>5</v>
      </c>
      <c r="J229" t="s">
        <v>138</v>
      </c>
      <c r="K229">
        <v>0</v>
      </c>
      <c r="L229">
        <f t="shared" si="37"/>
        <v>2</v>
      </c>
      <c r="M229" s="5">
        <f t="shared" si="38"/>
        <v>3.4637657180675019E-2</v>
      </c>
      <c r="N229" s="5">
        <f t="shared" si="34"/>
        <v>4.9699999999999994E-2</v>
      </c>
      <c r="O229" s="5">
        <f t="shared" si="35"/>
        <v>9.5033152379708774E-4</v>
      </c>
      <c r="P229" s="5">
        <f t="shared" si="39"/>
        <v>3.3687325656877931E-2</v>
      </c>
      <c r="Q229" s="5">
        <f t="shared" si="40"/>
        <v>3.4307496823379857E-2</v>
      </c>
      <c r="R229" s="15">
        <f t="shared" si="41"/>
        <v>3.3357165299582769E-2</v>
      </c>
      <c r="S229">
        <f t="shared" si="36"/>
        <v>0</v>
      </c>
      <c r="T229">
        <f t="shared" si="42"/>
        <v>2</v>
      </c>
      <c r="U229" t="b">
        <f t="shared" si="43"/>
        <v>0</v>
      </c>
      <c r="V229" s="2">
        <v>37757</v>
      </c>
    </row>
    <row r="230" spans="1:22" x14ac:dyDescent="0.2">
      <c r="A230" s="2">
        <v>37764</v>
      </c>
      <c r="B230" s="5">
        <v>4.84</v>
      </c>
      <c r="C230" s="5">
        <v>6.6571999999999996</v>
      </c>
      <c r="D230" s="5">
        <v>122.581</v>
      </c>
      <c r="E230" s="5">
        <v>103.64</v>
      </c>
      <c r="F230" s="5">
        <v>1.0672999999999999</v>
      </c>
      <c r="G230" s="5">
        <v>1.28</v>
      </c>
      <c r="H230" s="5">
        <v>2.3449999999999998</v>
      </c>
      <c r="I230" s="3">
        <v>5</v>
      </c>
      <c r="J230" t="s">
        <v>139</v>
      </c>
      <c r="K230">
        <v>0</v>
      </c>
      <c r="L230">
        <f t="shared" si="37"/>
        <v>3</v>
      </c>
      <c r="M230" s="5">
        <f t="shared" si="38"/>
        <v>-1.9877345742681851E-2</v>
      </c>
      <c r="N230" s="5">
        <f t="shared" si="34"/>
        <v>4.8399999999999999E-2</v>
      </c>
      <c r="O230" s="5">
        <f t="shared" si="35"/>
        <v>9.2561120718182011E-4</v>
      </c>
      <c r="P230" s="5">
        <f t="shared" si="39"/>
        <v>-2.0802956949863671E-2</v>
      </c>
      <c r="Q230" s="5">
        <f t="shared" si="40"/>
        <v>-2.0601020601020537E-2</v>
      </c>
      <c r="R230" s="15">
        <f t="shared" si="41"/>
        <v>-2.1526631808202357E-2</v>
      </c>
      <c r="S230">
        <f t="shared" si="36"/>
        <v>0</v>
      </c>
      <c r="T230">
        <f t="shared" si="42"/>
        <v>3</v>
      </c>
      <c r="U230" t="b">
        <f t="shared" si="43"/>
        <v>0</v>
      </c>
      <c r="V230" s="2">
        <v>37764</v>
      </c>
    </row>
    <row r="231" spans="1:22" x14ac:dyDescent="0.2">
      <c r="A231" s="2">
        <v>37771</v>
      </c>
      <c r="B231" s="5">
        <v>4.74</v>
      </c>
      <c r="C231" s="5">
        <v>6.6876999999999995</v>
      </c>
      <c r="D231" s="5">
        <v>124.321</v>
      </c>
      <c r="E231" s="5">
        <v>105.07</v>
      </c>
      <c r="F231" s="5">
        <v>1.0979000000000001</v>
      </c>
      <c r="G231" s="5">
        <v>1.28</v>
      </c>
      <c r="H231" s="5">
        <v>2.2720000000000002</v>
      </c>
      <c r="I231" s="3">
        <v>5</v>
      </c>
      <c r="J231" t="s">
        <v>140</v>
      </c>
      <c r="K231">
        <v>0</v>
      </c>
      <c r="L231">
        <f t="shared" si="37"/>
        <v>4</v>
      </c>
      <c r="M231" s="5">
        <f t="shared" si="38"/>
        <v>1.4194695752196562E-2</v>
      </c>
      <c r="N231" s="5">
        <f t="shared" si="34"/>
        <v>4.7400000000000005E-2</v>
      </c>
      <c r="O231" s="5">
        <f t="shared" si="35"/>
        <v>9.065905923908435E-4</v>
      </c>
      <c r="P231" s="5">
        <f t="shared" si="39"/>
        <v>1.3288105159805719E-2</v>
      </c>
      <c r="Q231" s="5">
        <f t="shared" si="40"/>
        <v>1.379776148205325E-2</v>
      </c>
      <c r="R231" s="15">
        <f t="shared" si="41"/>
        <v>1.2891170889662407E-2</v>
      </c>
      <c r="S231">
        <f t="shared" si="36"/>
        <v>0</v>
      </c>
      <c r="T231">
        <f t="shared" si="42"/>
        <v>4</v>
      </c>
      <c r="U231" t="b">
        <f t="shared" si="43"/>
        <v>0</v>
      </c>
      <c r="V231" s="2">
        <v>37771</v>
      </c>
    </row>
    <row r="232" spans="1:22" x14ac:dyDescent="0.2">
      <c r="A232" s="2">
        <v>37778</v>
      </c>
      <c r="B232" s="5">
        <v>4.25</v>
      </c>
      <c r="C232" s="5">
        <v>6.9828999999999999</v>
      </c>
      <c r="D232" s="5">
        <v>133.20599999999999</v>
      </c>
      <c r="E232" s="5">
        <v>112.84</v>
      </c>
      <c r="F232" s="5">
        <v>1.0396000000000001</v>
      </c>
      <c r="G232" s="5">
        <v>1.20688</v>
      </c>
      <c r="H232" s="5">
        <v>2.1469999999999998</v>
      </c>
      <c r="I232" s="3">
        <v>5</v>
      </c>
      <c r="J232" t="s">
        <v>141</v>
      </c>
      <c r="K232">
        <v>0</v>
      </c>
      <c r="L232">
        <f t="shared" si="37"/>
        <v>5</v>
      </c>
      <c r="M232" s="5">
        <f t="shared" si="38"/>
        <v>7.1468215345757979E-2</v>
      </c>
      <c r="N232" s="5">
        <f t="shared" si="34"/>
        <v>4.2500000000000003E-2</v>
      </c>
      <c r="O232" s="5">
        <f t="shared" si="35"/>
        <v>8.1332682866919193E-4</v>
      </c>
      <c r="P232" s="5">
        <f t="shared" si="39"/>
        <v>7.0654888517088787E-2</v>
      </c>
      <c r="Q232" s="5">
        <f t="shared" si="40"/>
        <v>7.3950699533644304E-2</v>
      </c>
      <c r="R232" s="15">
        <f t="shared" si="41"/>
        <v>7.3137372704975112E-2</v>
      </c>
      <c r="S232">
        <f t="shared" si="36"/>
        <v>0</v>
      </c>
      <c r="T232">
        <f t="shared" si="42"/>
        <v>5</v>
      </c>
      <c r="U232" t="b">
        <f t="shared" si="43"/>
        <v>0</v>
      </c>
      <c r="V232" s="2">
        <v>37778</v>
      </c>
    </row>
    <row r="233" spans="1:22" x14ac:dyDescent="0.2">
      <c r="A233" s="2">
        <v>37785</v>
      </c>
      <c r="B233" s="5">
        <v>4.0599999999999996</v>
      </c>
      <c r="C233" s="5">
        <v>6.9172000000000002</v>
      </c>
      <c r="D233" s="5">
        <v>130.47300000000001</v>
      </c>
      <c r="E233" s="5">
        <v>110.24</v>
      </c>
      <c r="F233" s="5">
        <v>0.84550000000000003</v>
      </c>
      <c r="G233" s="5">
        <v>1.0874999999999999</v>
      </c>
      <c r="H233" s="5">
        <v>2.125</v>
      </c>
      <c r="I233" s="3">
        <v>5</v>
      </c>
      <c r="J233" t="s">
        <v>142</v>
      </c>
      <c r="K233">
        <v>0</v>
      </c>
      <c r="L233">
        <f t="shared" si="37"/>
        <v>6</v>
      </c>
      <c r="M233" s="5">
        <f t="shared" si="38"/>
        <v>-2.0517093824602317E-2</v>
      </c>
      <c r="N233" s="5">
        <f t="shared" si="34"/>
        <v>4.0599999999999997E-2</v>
      </c>
      <c r="O233" s="5">
        <f t="shared" si="35"/>
        <v>7.7713524996614325E-4</v>
      </c>
      <c r="P233" s="5">
        <f t="shared" si="39"/>
        <v>-2.129422907456846E-2</v>
      </c>
      <c r="Q233" s="5">
        <f t="shared" si="40"/>
        <v>-2.3041474654378002E-2</v>
      </c>
      <c r="R233" s="15">
        <f t="shared" si="41"/>
        <v>-2.3818609904344146E-2</v>
      </c>
      <c r="S233">
        <f t="shared" si="36"/>
        <v>0</v>
      </c>
      <c r="T233">
        <f t="shared" si="42"/>
        <v>6</v>
      </c>
      <c r="U233" t="b">
        <f t="shared" si="43"/>
        <v>0</v>
      </c>
      <c r="V233" s="2">
        <v>37785</v>
      </c>
    </row>
    <row r="234" spans="1:22" x14ac:dyDescent="0.2">
      <c r="A234" s="2">
        <v>37792</v>
      </c>
      <c r="B234" s="5">
        <v>3.87</v>
      </c>
      <c r="C234" s="5">
        <v>7.0579999999999998</v>
      </c>
      <c r="D234" s="5">
        <v>134.53299999999999</v>
      </c>
      <c r="E234" s="5">
        <v>113.77</v>
      </c>
      <c r="F234" s="5">
        <v>0.81489999999999996</v>
      </c>
      <c r="G234" s="5">
        <v>1.02</v>
      </c>
      <c r="H234" s="5">
        <v>2.1419999999999999</v>
      </c>
      <c r="I234" s="3">
        <v>5</v>
      </c>
      <c r="J234" t="s">
        <v>143</v>
      </c>
      <c r="K234">
        <v>0</v>
      </c>
      <c r="L234">
        <f t="shared" si="37"/>
        <v>7</v>
      </c>
      <c r="M234" s="5">
        <f t="shared" si="38"/>
        <v>3.1117549224743524E-2</v>
      </c>
      <c r="N234" s="5">
        <f t="shared" si="34"/>
        <v>3.8699999999999998E-2</v>
      </c>
      <c r="O234" s="5">
        <f t="shared" si="35"/>
        <v>7.4092795868541117E-4</v>
      </c>
      <c r="P234" s="5">
        <f t="shared" si="39"/>
        <v>3.0376621266058113E-2</v>
      </c>
      <c r="Q234" s="5">
        <f t="shared" si="40"/>
        <v>3.2021044992743164E-2</v>
      </c>
      <c r="R234" s="15">
        <f t="shared" si="41"/>
        <v>3.1280117034057753E-2</v>
      </c>
      <c r="S234">
        <f t="shared" si="36"/>
        <v>0</v>
      </c>
      <c r="T234">
        <f t="shared" si="42"/>
        <v>7</v>
      </c>
      <c r="U234" t="b">
        <f t="shared" si="43"/>
        <v>0</v>
      </c>
      <c r="V234" s="2">
        <v>37792</v>
      </c>
    </row>
    <row r="235" spans="1:22" x14ac:dyDescent="0.2">
      <c r="A235" s="37">
        <v>37799</v>
      </c>
      <c r="B235" s="38">
        <v>3.7199999999999998</v>
      </c>
      <c r="C235" s="38">
        <v>7.2535999999999996</v>
      </c>
      <c r="D235" s="38">
        <v>135.52699999999999</v>
      </c>
      <c r="E235" s="38">
        <v>114.54</v>
      </c>
      <c r="F235" s="38">
        <v>0.85570000000000002</v>
      </c>
      <c r="G235" s="38">
        <v>1.11375</v>
      </c>
      <c r="H235" s="38">
        <v>2.1480000000000001</v>
      </c>
      <c r="I235" s="39">
        <v>4</v>
      </c>
      <c r="J235" s="36" t="s">
        <v>144</v>
      </c>
      <c r="K235" s="36">
        <v>1</v>
      </c>
      <c r="L235" s="36">
        <f t="shared" si="37"/>
        <v>0</v>
      </c>
      <c r="M235" s="38">
        <f t="shared" si="38"/>
        <v>7.3885217753264509E-3</v>
      </c>
      <c r="N235" s="38">
        <f t="shared" si="34"/>
        <v>3.7199999999999997E-2</v>
      </c>
      <c r="O235" s="38">
        <f t="shared" si="35"/>
        <v>7.1233214679233825E-4</v>
      </c>
      <c r="P235" s="38">
        <f t="shared" si="39"/>
        <v>6.6761896285341127E-3</v>
      </c>
      <c r="Q235" s="38">
        <f t="shared" si="40"/>
        <v>6.7680407840380319E-3</v>
      </c>
      <c r="R235" s="44">
        <f t="shared" si="41"/>
        <v>6.0557086372456936E-3</v>
      </c>
      <c r="S235" s="36">
        <f t="shared" si="36"/>
        <v>1</v>
      </c>
      <c r="T235" s="36">
        <f t="shared" si="42"/>
        <v>0</v>
      </c>
      <c r="U235">
        <f t="shared" si="43"/>
        <v>1</v>
      </c>
      <c r="V235" s="37">
        <v>37799</v>
      </c>
    </row>
    <row r="236" spans="1:22" x14ac:dyDescent="0.2">
      <c r="A236" s="2">
        <v>37806</v>
      </c>
      <c r="B236" s="5">
        <v>3.6</v>
      </c>
      <c r="C236" s="5">
        <v>7.2035</v>
      </c>
      <c r="D236" s="5">
        <v>135.654</v>
      </c>
      <c r="E236" s="5">
        <v>114.77</v>
      </c>
      <c r="F236" s="5">
        <v>0.85150000000000003</v>
      </c>
      <c r="G236" s="5">
        <v>1.1100000000000001</v>
      </c>
      <c r="H236" s="5">
        <v>2.14</v>
      </c>
      <c r="I236" s="3">
        <v>4</v>
      </c>
      <c r="J236" t="s">
        <v>145</v>
      </c>
      <c r="K236">
        <v>0</v>
      </c>
      <c r="L236">
        <f t="shared" si="37"/>
        <v>1</v>
      </c>
      <c r="M236" s="5">
        <f t="shared" si="38"/>
        <v>9.370826477381744E-4</v>
      </c>
      <c r="N236" s="5">
        <f t="shared" si="34"/>
        <v>3.6000000000000004E-2</v>
      </c>
      <c r="O236" s="5">
        <f t="shared" si="35"/>
        <v>6.8944843511675735E-4</v>
      </c>
      <c r="P236" s="5">
        <f t="shared" si="39"/>
        <v>2.4763421262141705E-4</v>
      </c>
      <c r="Q236" s="5">
        <f t="shared" si="40"/>
        <v>2.0080321285138591E-3</v>
      </c>
      <c r="R236" s="15">
        <f t="shared" si="41"/>
        <v>1.3185836933971018E-3</v>
      </c>
      <c r="S236">
        <f t="shared" si="36"/>
        <v>0</v>
      </c>
      <c r="T236">
        <f t="shared" si="42"/>
        <v>1</v>
      </c>
      <c r="U236" t="b">
        <f t="shared" si="43"/>
        <v>0</v>
      </c>
      <c r="V236" s="2">
        <v>37806</v>
      </c>
    </row>
    <row r="237" spans="1:22" x14ac:dyDescent="0.2">
      <c r="A237" s="2">
        <v>37813</v>
      </c>
      <c r="B237" s="5">
        <v>3.37</v>
      </c>
      <c r="C237" s="5">
        <v>7.3596000000000004</v>
      </c>
      <c r="D237" s="5">
        <v>136.88200000000001</v>
      </c>
      <c r="E237" s="5">
        <v>115.68</v>
      </c>
      <c r="F237" s="5">
        <v>0.87619999999999998</v>
      </c>
      <c r="G237" s="5">
        <v>1.1056300000000001</v>
      </c>
      <c r="H237" s="5">
        <v>2.129</v>
      </c>
      <c r="I237" s="3">
        <v>4</v>
      </c>
      <c r="J237" t="s">
        <v>146</v>
      </c>
      <c r="K237">
        <v>0</v>
      </c>
      <c r="L237">
        <f t="shared" si="37"/>
        <v>2</v>
      </c>
      <c r="M237" s="5">
        <f t="shared" si="38"/>
        <v>9.0524422427646911E-3</v>
      </c>
      <c r="N237" s="5">
        <f t="shared" si="34"/>
        <v>3.3700000000000001E-2</v>
      </c>
      <c r="O237" s="5">
        <f t="shared" si="35"/>
        <v>6.4557042738133674E-4</v>
      </c>
      <c r="P237" s="5">
        <f t="shared" si="39"/>
        <v>8.4068718153833544E-3</v>
      </c>
      <c r="Q237" s="5">
        <f t="shared" si="40"/>
        <v>7.9289012808225756E-3</v>
      </c>
      <c r="R237" s="15">
        <f t="shared" si="41"/>
        <v>7.2833308534412389E-3</v>
      </c>
      <c r="S237">
        <f t="shared" si="36"/>
        <v>0</v>
      </c>
      <c r="T237">
        <f t="shared" si="42"/>
        <v>2</v>
      </c>
      <c r="U237" t="b">
        <f t="shared" si="43"/>
        <v>0</v>
      </c>
      <c r="V237" s="2">
        <v>37813</v>
      </c>
    </row>
    <row r="238" spans="1:22" x14ac:dyDescent="0.2">
      <c r="A238" s="2">
        <v>37820</v>
      </c>
      <c r="B238" s="5">
        <v>3.46</v>
      </c>
      <c r="C238" s="5">
        <v>7.415</v>
      </c>
      <c r="D238" s="5">
        <v>139.453</v>
      </c>
      <c r="E238" s="5">
        <v>117.84</v>
      </c>
      <c r="F238" s="5">
        <v>0.88639999999999997</v>
      </c>
      <c r="G238" s="5">
        <v>1.1100000000000001</v>
      </c>
      <c r="H238" s="5">
        <v>2.1280000000000001</v>
      </c>
      <c r="I238" s="3">
        <v>4</v>
      </c>
      <c r="J238" t="s">
        <v>147</v>
      </c>
      <c r="K238">
        <v>0</v>
      </c>
      <c r="L238">
        <f t="shared" si="37"/>
        <v>3</v>
      </c>
      <c r="M238" s="5">
        <f t="shared" si="38"/>
        <v>1.8782601072456551E-2</v>
      </c>
      <c r="N238" s="5">
        <f t="shared" si="34"/>
        <v>3.4599999999999999E-2</v>
      </c>
      <c r="O238" s="5">
        <f t="shared" si="35"/>
        <v>6.6274283229517117E-4</v>
      </c>
      <c r="P238" s="5">
        <f t="shared" si="39"/>
        <v>1.8119858240161379E-2</v>
      </c>
      <c r="Q238" s="5">
        <f t="shared" si="40"/>
        <v>1.8672199170124415E-2</v>
      </c>
      <c r="R238" s="15">
        <f t="shared" si="41"/>
        <v>1.8009456337829244E-2</v>
      </c>
      <c r="S238">
        <f t="shared" si="36"/>
        <v>0</v>
      </c>
      <c r="T238">
        <f t="shared" si="42"/>
        <v>3</v>
      </c>
      <c r="U238" t="b">
        <f t="shared" si="43"/>
        <v>0</v>
      </c>
      <c r="V238" s="2">
        <v>37820</v>
      </c>
    </row>
    <row r="239" spans="1:22" x14ac:dyDescent="0.2">
      <c r="A239" s="2">
        <v>37827</v>
      </c>
      <c r="B239" s="5">
        <v>3.36</v>
      </c>
      <c r="C239" s="5">
        <v>7.1397000000000004</v>
      </c>
      <c r="D239" s="5">
        <v>142.107</v>
      </c>
      <c r="E239" s="5">
        <v>120.08</v>
      </c>
      <c r="F239" s="5">
        <v>0.91700000000000004</v>
      </c>
      <c r="G239" s="5">
        <v>1.1100000000000001</v>
      </c>
      <c r="H239" s="5">
        <v>2.12</v>
      </c>
      <c r="I239" s="3">
        <v>4</v>
      </c>
      <c r="J239" t="s">
        <v>148</v>
      </c>
      <c r="K239">
        <v>0</v>
      </c>
      <c r="L239">
        <f t="shared" si="37"/>
        <v>4</v>
      </c>
      <c r="M239" s="5">
        <f t="shared" si="38"/>
        <v>1.9031501652886584E-2</v>
      </c>
      <c r="N239" s="5">
        <f t="shared" si="34"/>
        <v>3.3599999999999998E-2</v>
      </c>
      <c r="O239" s="5">
        <f t="shared" si="35"/>
        <v>6.4366216407663046E-4</v>
      </c>
      <c r="P239" s="5">
        <f t="shared" si="39"/>
        <v>1.8387839488809954E-2</v>
      </c>
      <c r="Q239" s="5">
        <f t="shared" si="40"/>
        <v>1.9008825526137141E-2</v>
      </c>
      <c r="R239" s="15">
        <f t="shared" si="41"/>
        <v>1.836516336206051E-2</v>
      </c>
      <c r="S239">
        <f t="shared" si="36"/>
        <v>0</v>
      </c>
      <c r="T239">
        <f t="shared" si="42"/>
        <v>4</v>
      </c>
      <c r="U239" t="b">
        <f t="shared" si="43"/>
        <v>0</v>
      </c>
      <c r="V239" s="2">
        <v>37827</v>
      </c>
    </row>
    <row r="240" spans="1:22" x14ac:dyDescent="0.2">
      <c r="A240" s="2">
        <v>37834</v>
      </c>
      <c r="B240" s="5">
        <v>3.4</v>
      </c>
      <c r="C240" s="5">
        <v>7.2603999999999997</v>
      </c>
      <c r="D240" s="5">
        <v>146.46299999999999</v>
      </c>
      <c r="E240" s="5">
        <v>123.66</v>
      </c>
      <c r="F240" s="5">
        <v>0.92720000000000002</v>
      </c>
      <c r="G240" s="5">
        <v>1.1412499999999999</v>
      </c>
      <c r="H240" s="5">
        <v>2.129</v>
      </c>
      <c r="I240" s="3">
        <v>4</v>
      </c>
      <c r="J240" t="s">
        <v>149</v>
      </c>
      <c r="K240">
        <v>0</v>
      </c>
      <c r="L240">
        <f t="shared" si="37"/>
        <v>5</v>
      </c>
      <c r="M240" s="5">
        <f t="shared" si="38"/>
        <v>3.0652958686060439E-2</v>
      </c>
      <c r="N240" s="5">
        <f t="shared" si="34"/>
        <v>3.4000000000000002E-2</v>
      </c>
      <c r="O240" s="5">
        <f t="shared" si="35"/>
        <v>6.5129495529370196E-4</v>
      </c>
      <c r="P240" s="5">
        <f t="shared" si="39"/>
        <v>3.0001663730766737E-2</v>
      </c>
      <c r="Q240" s="5">
        <f t="shared" si="40"/>
        <v>2.9813457694870094E-2</v>
      </c>
      <c r="R240" s="15">
        <f t="shared" si="41"/>
        <v>2.9162162739576392E-2</v>
      </c>
      <c r="S240">
        <f t="shared" si="36"/>
        <v>0</v>
      </c>
      <c r="T240">
        <f t="shared" si="42"/>
        <v>5</v>
      </c>
      <c r="U240" t="b">
        <f t="shared" si="43"/>
        <v>0</v>
      </c>
      <c r="V240" s="2">
        <v>37834</v>
      </c>
    </row>
    <row r="241" spans="1:22" x14ac:dyDescent="0.2">
      <c r="A241" s="2">
        <v>37841</v>
      </c>
      <c r="B241" s="5">
        <v>3.31</v>
      </c>
      <c r="C241" s="5">
        <v>7.2301000000000002</v>
      </c>
      <c r="D241" s="5">
        <v>147.20500000000001</v>
      </c>
      <c r="E241" s="5">
        <v>124.42</v>
      </c>
      <c r="F241" s="5">
        <v>0.95779999999999998</v>
      </c>
      <c r="G241" s="5">
        <v>1.1299999999999999</v>
      </c>
      <c r="H241" s="5">
        <v>2.1349999999999998</v>
      </c>
      <c r="I241" s="3">
        <v>4</v>
      </c>
      <c r="J241" t="s">
        <v>150</v>
      </c>
      <c r="K241">
        <v>0</v>
      </c>
      <c r="L241">
        <f t="shared" si="37"/>
        <v>6</v>
      </c>
      <c r="M241" s="5">
        <f t="shared" si="38"/>
        <v>5.0661259157604999E-3</v>
      </c>
      <c r="N241" s="5">
        <f t="shared" si="34"/>
        <v>3.3099999999999997E-2</v>
      </c>
      <c r="O241" s="5">
        <f t="shared" si="35"/>
        <v>6.3412019245290274E-4</v>
      </c>
      <c r="P241" s="5">
        <f t="shared" si="39"/>
        <v>4.4320057233075971E-3</v>
      </c>
      <c r="Q241" s="5">
        <f t="shared" si="40"/>
        <v>6.145883875141589E-3</v>
      </c>
      <c r="R241" s="15">
        <f t="shared" si="41"/>
        <v>5.5117636826886862E-3</v>
      </c>
      <c r="S241">
        <f t="shared" si="36"/>
        <v>0</v>
      </c>
      <c r="T241">
        <f t="shared" si="42"/>
        <v>6</v>
      </c>
      <c r="U241" t="b">
        <f t="shared" si="43"/>
        <v>0</v>
      </c>
      <c r="V241" s="2">
        <v>37841</v>
      </c>
    </row>
    <row r="242" spans="1:22" x14ac:dyDescent="0.2">
      <c r="A242" s="37">
        <v>37848</v>
      </c>
      <c r="B242" s="38">
        <v>3</v>
      </c>
      <c r="C242" s="38">
        <v>7.3762999999999996</v>
      </c>
      <c r="D242" s="38">
        <v>150.333</v>
      </c>
      <c r="E242" s="38">
        <v>127.06</v>
      </c>
      <c r="F242" s="38">
        <v>0.9476</v>
      </c>
      <c r="G242" s="38">
        <v>1.1299999999999999</v>
      </c>
      <c r="H242" s="38">
        <v>2.1379999999999999</v>
      </c>
      <c r="I242" s="39">
        <v>3</v>
      </c>
      <c r="J242" s="36" t="s">
        <v>151</v>
      </c>
      <c r="K242" s="36">
        <v>1</v>
      </c>
      <c r="L242" s="36">
        <f t="shared" si="37"/>
        <v>0</v>
      </c>
      <c r="M242" s="38">
        <f t="shared" si="38"/>
        <v>2.1249278217451817E-2</v>
      </c>
      <c r="N242" s="38">
        <f t="shared" si="34"/>
        <v>0.03</v>
      </c>
      <c r="O242" s="38">
        <f t="shared" si="35"/>
        <v>5.7493558434962289E-4</v>
      </c>
      <c r="P242" s="38">
        <f t="shared" si="39"/>
        <v>2.0674342633102194E-2</v>
      </c>
      <c r="Q242" s="38">
        <f t="shared" si="40"/>
        <v>2.1218453624819222E-2</v>
      </c>
      <c r="R242" s="44">
        <f t="shared" si="41"/>
        <v>2.0643518040469599E-2</v>
      </c>
      <c r="S242" s="36">
        <f t="shared" si="36"/>
        <v>1</v>
      </c>
      <c r="T242" s="36">
        <f t="shared" si="42"/>
        <v>0</v>
      </c>
      <c r="U242">
        <f t="shared" si="43"/>
        <v>1</v>
      </c>
      <c r="V242" s="37">
        <v>37848</v>
      </c>
    </row>
    <row r="243" spans="1:22" x14ac:dyDescent="0.2">
      <c r="A243" s="2">
        <v>37855</v>
      </c>
      <c r="B243" s="5">
        <v>2.98</v>
      </c>
      <c r="C243" s="5">
        <v>7.6588000000000003</v>
      </c>
      <c r="D243" s="5">
        <v>152.91800000000001</v>
      </c>
      <c r="E243" s="5">
        <v>129.19</v>
      </c>
      <c r="F243" s="5">
        <v>0.96809999999999996</v>
      </c>
      <c r="G243" s="5">
        <v>1.1400000000000001</v>
      </c>
      <c r="H243" s="5">
        <v>2.1469999999999998</v>
      </c>
      <c r="I243" s="3">
        <v>3</v>
      </c>
      <c r="J243" t="s">
        <v>152</v>
      </c>
      <c r="K243">
        <v>0</v>
      </c>
      <c r="L243">
        <f t="shared" si="37"/>
        <v>1</v>
      </c>
      <c r="M243" s="5">
        <f t="shared" si="38"/>
        <v>1.7195160077960292E-2</v>
      </c>
      <c r="N243" s="5">
        <f t="shared" si="34"/>
        <v>2.98E-2</v>
      </c>
      <c r="O243" s="5">
        <f t="shared" si="35"/>
        <v>5.7111577959823023E-4</v>
      </c>
      <c r="P243" s="5">
        <f t="shared" si="39"/>
        <v>1.6624044298362062E-2</v>
      </c>
      <c r="Q243" s="5">
        <f t="shared" si="40"/>
        <v>1.6763733669132641E-2</v>
      </c>
      <c r="R243" s="15">
        <f t="shared" si="41"/>
        <v>1.6192617889534411E-2</v>
      </c>
      <c r="S243">
        <f t="shared" si="36"/>
        <v>0</v>
      </c>
      <c r="T243">
        <f t="shared" si="42"/>
        <v>1</v>
      </c>
      <c r="U243" t="b">
        <f t="shared" si="43"/>
        <v>0</v>
      </c>
      <c r="V243" s="2">
        <v>37855</v>
      </c>
    </row>
    <row r="244" spans="1:22" x14ac:dyDescent="0.2">
      <c r="A244" s="2">
        <v>37862</v>
      </c>
      <c r="B244" s="5">
        <v>2.99</v>
      </c>
      <c r="C244" s="5">
        <v>7.5086000000000004</v>
      </c>
      <c r="D244" s="5">
        <v>152.91300000000001</v>
      </c>
      <c r="E244" s="5">
        <v>128.97</v>
      </c>
      <c r="F244" s="5">
        <v>0.96809999999999996</v>
      </c>
      <c r="G244" s="5">
        <v>1.1400000000000001</v>
      </c>
      <c r="H244" s="5">
        <v>2.1520000000000001</v>
      </c>
      <c r="I244" s="3">
        <v>3</v>
      </c>
      <c r="J244" t="s">
        <v>153</v>
      </c>
      <c r="K244">
        <v>0</v>
      </c>
      <c r="L244">
        <f t="shared" si="37"/>
        <v>2</v>
      </c>
      <c r="M244" s="5">
        <f t="shared" si="38"/>
        <v>-3.2697262585146269E-5</v>
      </c>
      <c r="N244" s="5">
        <f t="shared" si="34"/>
        <v>2.9900000000000003E-2</v>
      </c>
      <c r="O244" s="5">
        <f t="shared" si="35"/>
        <v>5.7302570384787366E-4</v>
      </c>
      <c r="P244" s="5">
        <f t="shared" si="39"/>
        <v>-6.0572296643301993E-4</v>
      </c>
      <c r="Q244" s="5">
        <f t="shared" si="40"/>
        <v>-1.7029181825218842E-3</v>
      </c>
      <c r="R244" s="15">
        <f t="shared" si="41"/>
        <v>-2.2759438863697579E-3</v>
      </c>
      <c r="S244">
        <f t="shared" si="36"/>
        <v>0</v>
      </c>
      <c r="T244">
        <f t="shared" si="42"/>
        <v>2</v>
      </c>
      <c r="U244" t="b">
        <f t="shared" si="43"/>
        <v>0</v>
      </c>
      <c r="V244" s="2">
        <v>37862</v>
      </c>
    </row>
    <row r="245" spans="1:22" x14ac:dyDescent="0.2">
      <c r="A245" s="2">
        <v>37869</v>
      </c>
      <c r="B245" s="5">
        <v>2.91</v>
      </c>
      <c r="C245" s="5">
        <v>7.4275000000000002</v>
      </c>
      <c r="D245" s="5">
        <v>155.215</v>
      </c>
      <c r="E245" s="5">
        <v>130.63999999999999</v>
      </c>
      <c r="F245" s="5">
        <v>0.93740000000000001</v>
      </c>
      <c r="G245" s="5">
        <v>1.14219</v>
      </c>
      <c r="H245" s="5">
        <v>2.1589999999999998</v>
      </c>
      <c r="I245" s="3">
        <v>3</v>
      </c>
      <c r="J245" t="s">
        <v>154</v>
      </c>
      <c r="K245">
        <v>0</v>
      </c>
      <c r="L245">
        <f t="shared" si="37"/>
        <v>3</v>
      </c>
      <c r="M245" s="5">
        <f t="shared" si="38"/>
        <v>1.5054311929005415E-2</v>
      </c>
      <c r="N245" s="5">
        <f t="shared" si="34"/>
        <v>2.9100000000000001E-2</v>
      </c>
      <c r="O245" s="5">
        <f t="shared" si="35"/>
        <v>5.5774508474204509E-4</v>
      </c>
      <c r="P245" s="5">
        <f t="shared" si="39"/>
        <v>1.449656684426337E-2</v>
      </c>
      <c r="Q245" s="5">
        <f t="shared" si="40"/>
        <v>1.294874777079924E-2</v>
      </c>
      <c r="R245" s="15">
        <f t="shared" si="41"/>
        <v>1.2391002686057195E-2</v>
      </c>
      <c r="S245">
        <f t="shared" si="36"/>
        <v>0</v>
      </c>
      <c r="T245">
        <f t="shared" si="42"/>
        <v>3</v>
      </c>
      <c r="U245" t="b">
        <f t="shared" si="43"/>
        <v>0</v>
      </c>
      <c r="V245" s="2">
        <v>37869</v>
      </c>
    </row>
    <row r="246" spans="1:22" x14ac:dyDescent="0.2">
      <c r="A246" s="2">
        <v>37876</v>
      </c>
      <c r="B246" s="5">
        <v>2.82</v>
      </c>
      <c r="C246" s="5">
        <v>7.3380999999999998</v>
      </c>
      <c r="D246" s="5">
        <v>151.12299999999999</v>
      </c>
      <c r="E246" s="5">
        <v>127.2</v>
      </c>
      <c r="F246" s="5">
        <v>0.9476</v>
      </c>
      <c r="G246" s="5">
        <v>1.1400000000000001</v>
      </c>
      <c r="H246" s="5">
        <v>2.1520000000000001</v>
      </c>
      <c r="I246" s="3">
        <v>3</v>
      </c>
      <c r="J246" t="s">
        <v>155</v>
      </c>
      <c r="K246">
        <v>0</v>
      </c>
      <c r="L246">
        <f t="shared" si="37"/>
        <v>4</v>
      </c>
      <c r="M246" s="5">
        <f t="shared" si="38"/>
        <v>-2.6363431369390899E-2</v>
      </c>
      <c r="N246" s="5">
        <f t="shared" si="34"/>
        <v>2.8199999999999999E-2</v>
      </c>
      <c r="O246" s="5">
        <f t="shared" si="35"/>
        <v>5.4055104022099343E-4</v>
      </c>
      <c r="P246" s="5">
        <f t="shared" si="39"/>
        <v>-2.6903982409611893E-2</v>
      </c>
      <c r="Q246" s="5">
        <f t="shared" si="40"/>
        <v>-2.6331904470299983E-2</v>
      </c>
      <c r="R246" s="15">
        <f t="shared" si="41"/>
        <v>-2.6872455510520976E-2</v>
      </c>
      <c r="S246">
        <f t="shared" si="36"/>
        <v>0</v>
      </c>
      <c r="T246">
        <f t="shared" si="42"/>
        <v>4</v>
      </c>
      <c r="U246" t="b">
        <f t="shared" si="43"/>
        <v>0</v>
      </c>
      <c r="V246" s="2">
        <v>37876</v>
      </c>
    </row>
    <row r="247" spans="1:22" x14ac:dyDescent="0.2">
      <c r="A247" s="37">
        <v>37883</v>
      </c>
      <c r="B247" s="38">
        <v>2.75</v>
      </c>
      <c r="C247" s="38">
        <v>7.1643999999999997</v>
      </c>
      <c r="D247" s="38">
        <v>152.095</v>
      </c>
      <c r="E247" s="38">
        <v>128</v>
      </c>
      <c r="F247" s="38">
        <v>0.93740000000000001</v>
      </c>
      <c r="G247" s="38">
        <v>1.1400000000000001</v>
      </c>
      <c r="H247" s="38">
        <v>2.149</v>
      </c>
      <c r="I247" s="39">
        <v>2.5</v>
      </c>
      <c r="J247" s="36" t="s">
        <v>156</v>
      </c>
      <c r="K247" s="36">
        <v>1</v>
      </c>
      <c r="L247" s="36">
        <f t="shared" si="37"/>
        <v>0</v>
      </c>
      <c r="M247" s="38">
        <f t="shared" si="38"/>
        <v>6.4318469061626082E-3</v>
      </c>
      <c r="N247" s="38">
        <f t="shared" si="34"/>
        <v>2.75E-2</v>
      </c>
      <c r="O247" s="38">
        <f t="shared" si="35"/>
        <v>5.2717544270275418E-4</v>
      </c>
      <c r="P247" s="38">
        <f t="shared" si="39"/>
        <v>5.9046714634598541E-3</v>
      </c>
      <c r="Q247" s="38">
        <f t="shared" si="40"/>
        <v>6.2893081761006275E-3</v>
      </c>
      <c r="R247" s="44">
        <f t="shared" si="41"/>
        <v>5.7621327333978734E-3</v>
      </c>
      <c r="S247" s="36">
        <f t="shared" si="36"/>
        <v>1</v>
      </c>
      <c r="T247" s="36">
        <f t="shared" si="42"/>
        <v>0</v>
      </c>
      <c r="U247">
        <f t="shared" si="43"/>
        <v>1</v>
      </c>
      <c r="V247" s="37">
        <v>37883</v>
      </c>
    </row>
    <row r="248" spans="1:22" x14ac:dyDescent="0.2">
      <c r="A248" s="2">
        <v>37890</v>
      </c>
      <c r="B248" s="5">
        <v>2.74</v>
      </c>
      <c r="C248" s="5">
        <v>7.0754000000000001</v>
      </c>
      <c r="D248" s="5">
        <v>143.19499999999999</v>
      </c>
      <c r="E248" s="5">
        <v>120.28</v>
      </c>
      <c r="F248" s="5">
        <v>0.93740000000000001</v>
      </c>
      <c r="G248" s="5">
        <v>1.1400000000000001</v>
      </c>
      <c r="H248" s="5">
        <v>2.1320000000000001</v>
      </c>
      <c r="I248" s="3">
        <v>2.5</v>
      </c>
      <c r="J248" t="s">
        <v>157</v>
      </c>
      <c r="K248">
        <v>0</v>
      </c>
      <c r="L248">
        <f t="shared" si="37"/>
        <v>1</v>
      </c>
      <c r="M248" s="5">
        <f t="shared" si="38"/>
        <v>-5.8516059042046153E-2</v>
      </c>
      <c r="N248" s="5">
        <f t="shared" si="34"/>
        <v>2.7400000000000001E-2</v>
      </c>
      <c r="O248" s="5">
        <f t="shared" si="35"/>
        <v>5.2526446788281334E-4</v>
      </c>
      <c r="P248" s="5">
        <f t="shared" si="39"/>
        <v>-5.9041323509928967E-2</v>
      </c>
      <c r="Q248" s="5">
        <f t="shared" si="40"/>
        <v>-6.0312499999999991E-2</v>
      </c>
      <c r="R248" s="15">
        <f t="shared" si="41"/>
        <v>-6.0837764467882804E-2</v>
      </c>
      <c r="S248">
        <f t="shared" si="36"/>
        <v>0</v>
      </c>
      <c r="T248">
        <f t="shared" si="42"/>
        <v>1</v>
      </c>
      <c r="U248" t="b">
        <f t="shared" si="43"/>
        <v>0</v>
      </c>
      <c r="V248" s="2">
        <v>37890</v>
      </c>
    </row>
    <row r="249" spans="1:22" x14ac:dyDescent="0.2">
      <c r="A249" s="2">
        <v>37897</v>
      </c>
      <c r="B249" s="5">
        <v>2.79</v>
      </c>
      <c r="C249" s="5">
        <v>7.0694999999999997</v>
      </c>
      <c r="D249" s="5">
        <v>147.48500000000001</v>
      </c>
      <c r="E249" s="5">
        <v>124.15</v>
      </c>
      <c r="F249" s="5">
        <v>0.92720000000000002</v>
      </c>
      <c r="G249" s="5">
        <v>1.1499999999999999</v>
      </c>
      <c r="H249" s="5">
        <v>2.1269999999999998</v>
      </c>
      <c r="I249" s="3">
        <v>2.5</v>
      </c>
      <c r="J249" t="s">
        <v>158</v>
      </c>
      <c r="K249">
        <v>0</v>
      </c>
      <c r="L249">
        <f t="shared" si="37"/>
        <v>2</v>
      </c>
      <c r="M249" s="5">
        <f t="shared" si="38"/>
        <v>2.9959146618248056E-2</v>
      </c>
      <c r="N249" s="5">
        <f t="shared" si="34"/>
        <v>2.7900000000000001E-2</v>
      </c>
      <c r="O249" s="5">
        <f t="shared" si="35"/>
        <v>5.3481890402529153E-4</v>
      </c>
      <c r="P249" s="5">
        <f t="shared" si="39"/>
        <v>2.9424327714222764E-2</v>
      </c>
      <c r="Q249" s="5">
        <f t="shared" si="40"/>
        <v>3.2174925174592639E-2</v>
      </c>
      <c r="R249" s="15">
        <f t="shared" si="41"/>
        <v>3.1640106270567347E-2</v>
      </c>
      <c r="S249">
        <f t="shared" si="36"/>
        <v>0</v>
      </c>
      <c r="T249">
        <f t="shared" si="42"/>
        <v>2</v>
      </c>
      <c r="U249" t="b">
        <f t="shared" si="43"/>
        <v>0</v>
      </c>
      <c r="V249" s="2">
        <v>37897</v>
      </c>
    </row>
    <row r="250" spans="1:22" x14ac:dyDescent="0.2">
      <c r="A250" s="2">
        <v>37904</v>
      </c>
      <c r="B250" s="5">
        <v>2.85</v>
      </c>
      <c r="C250" s="5">
        <v>6.9724000000000004</v>
      </c>
      <c r="D250" s="5">
        <v>152.13999999999999</v>
      </c>
      <c r="E250" s="5">
        <v>128.28</v>
      </c>
      <c r="F250" s="5">
        <v>0.89659999999999995</v>
      </c>
      <c r="G250" s="5">
        <v>1.1499999999999999</v>
      </c>
      <c r="H250" s="5">
        <v>2.1349999999999998</v>
      </c>
      <c r="I250" s="3">
        <v>2.5</v>
      </c>
      <c r="J250" t="s">
        <v>159</v>
      </c>
      <c r="K250">
        <v>0</v>
      </c>
      <c r="L250">
        <f t="shared" si="37"/>
        <v>3</v>
      </c>
      <c r="M250" s="5">
        <f t="shared" si="38"/>
        <v>3.1562531782892922E-2</v>
      </c>
      <c r="N250" s="5">
        <f t="shared" si="34"/>
        <v>2.8500000000000001E-2</v>
      </c>
      <c r="O250" s="5">
        <f t="shared" si="35"/>
        <v>5.4628278236790173E-4</v>
      </c>
      <c r="P250" s="5">
        <f t="shared" si="39"/>
        <v>3.101624900052502E-2</v>
      </c>
      <c r="Q250" s="5">
        <f t="shared" si="40"/>
        <v>3.3266210229560889E-2</v>
      </c>
      <c r="R250" s="15">
        <f t="shared" si="41"/>
        <v>3.2719927447192987E-2</v>
      </c>
      <c r="S250">
        <f t="shared" si="36"/>
        <v>0</v>
      </c>
      <c r="T250">
        <f t="shared" si="42"/>
        <v>3</v>
      </c>
      <c r="U250" t="b">
        <f t="shared" si="43"/>
        <v>0</v>
      </c>
      <c r="V250" s="2">
        <v>37904</v>
      </c>
    </row>
    <row r="251" spans="1:22" x14ac:dyDescent="0.2">
      <c r="A251" s="2">
        <v>37911</v>
      </c>
      <c r="B251" s="5">
        <v>2.9</v>
      </c>
      <c r="C251" s="5">
        <v>7.0766999999999998</v>
      </c>
      <c r="D251" s="5">
        <v>156.41</v>
      </c>
      <c r="E251" s="5">
        <v>131.78</v>
      </c>
      <c r="F251" s="5">
        <v>0.91700000000000004</v>
      </c>
      <c r="G251" s="5">
        <v>1.17</v>
      </c>
      <c r="H251" s="5">
        <v>2.1520000000000001</v>
      </c>
      <c r="I251" s="3">
        <v>2.5</v>
      </c>
      <c r="J251" t="s">
        <v>160</v>
      </c>
      <c r="K251">
        <v>0</v>
      </c>
      <c r="L251">
        <f t="shared" si="37"/>
        <v>4</v>
      </c>
      <c r="M251" s="5">
        <f t="shared" si="38"/>
        <v>2.8066254765347853E-2</v>
      </c>
      <c r="N251" s="5">
        <f t="shared" si="34"/>
        <v>2.8999999999999998E-2</v>
      </c>
      <c r="O251" s="5">
        <f t="shared" si="35"/>
        <v>5.5583481043597338E-4</v>
      </c>
      <c r="P251" s="5">
        <f t="shared" si="39"/>
        <v>2.751041995491188E-2</v>
      </c>
      <c r="Q251" s="5">
        <f t="shared" si="40"/>
        <v>2.7284066105394356E-2</v>
      </c>
      <c r="R251" s="15">
        <f t="shared" si="41"/>
        <v>2.6728231294958382E-2</v>
      </c>
      <c r="S251">
        <f t="shared" si="36"/>
        <v>0</v>
      </c>
      <c r="T251">
        <f t="shared" si="42"/>
        <v>4</v>
      </c>
      <c r="U251" t="b">
        <f t="shared" si="43"/>
        <v>0</v>
      </c>
      <c r="V251" s="2">
        <v>37911</v>
      </c>
    </row>
    <row r="252" spans="1:22" x14ac:dyDescent="0.2">
      <c r="A252" s="2">
        <v>37918</v>
      </c>
      <c r="B252" s="5">
        <v>2.89</v>
      </c>
      <c r="C252" s="5">
        <v>7.0232999999999999</v>
      </c>
      <c r="D252" s="5">
        <v>153.815</v>
      </c>
      <c r="E252" s="5">
        <v>129.33000000000001</v>
      </c>
      <c r="F252" s="5">
        <v>0.93740000000000001</v>
      </c>
      <c r="G252" s="5">
        <v>1.16313</v>
      </c>
      <c r="H252" s="5">
        <v>2.1509999999999998</v>
      </c>
      <c r="I252" s="3">
        <v>2.5</v>
      </c>
      <c r="J252" t="s">
        <v>161</v>
      </c>
      <c r="K252">
        <v>0</v>
      </c>
      <c r="L252">
        <f t="shared" si="37"/>
        <v>5</v>
      </c>
      <c r="M252" s="5">
        <f t="shared" si="38"/>
        <v>-1.6591010804935746E-2</v>
      </c>
      <c r="N252" s="5">
        <f t="shared" si="34"/>
        <v>2.8900000000000002E-2</v>
      </c>
      <c r="O252" s="5">
        <f t="shared" si="35"/>
        <v>5.5392449236379981E-4</v>
      </c>
      <c r="P252" s="5">
        <f t="shared" si="39"/>
        <v>-1.7144935297299546E-2</v>
      </c>
      <c r="Q252" s="5">
        <f t="shared" si="40"/>
        <v>-1.8591592047351613E-2</v>
      </c>
      <c r="R252" s="15">
        <f t="shared" si="41"/>
        <v>-1.9145516539715413E-2</v>
      </c>
      <c r="S252">
        <f t="shared" si="36"/>
        <v>0</v>
      </c>
      <c r="T252">
        <f t="shared" si="42"/>
        <v>5</v>
      </c>
      <c r="U252" t="b">
        <f t="shared" si="43"/>
        <v>0</v>
      </c>
      <c r="V252" s="2">
        <v>37918</v>
      </c>
    </row>
    <row r="253" spans="1:22" x14ac:dyDescent="0.2">
      <c r="A253" s="2">
        <v>37925</v>
      </c>
      <c r="B253" s="5">
        <v>2.9</v>
      </c>
      <c r="C253" s="5">
        <v>7.1059999999999999</v>
      </c>
      <c r="D253" s="5">
        <v>160.94499999999999</v>
      </c>
      <c r="E253" s="5">
        <v>135.68</v>
      </c>
      <c r="F253" s="5">
        <v>0.9476</v>
      </c>
      <c r="G253" s="5">
        <v>1.1693800000000001</v>
      </c>
      <c r="H253" s="5">
        <v>2.161</v>
      </c>
      <c r="I253" s="3">
        <v>2.5</v>
      </c>
      <c r="J253" t="s">
        <v>162</v>
      </c>
      <c r="K253">
        <v>1</v>
      </c>
      <c r="L253">
        <f t="shared" si="37"/>
        <v>0</v>
      </c>
      <c r="M253" s="5">
        <f t="shared" si="38"/>
        <v>4.6354386763319599E-2</v>
      </c>
      <c r="N253" s="5">
        <f t="shared" si="34"/>
        <v>2.8999999999999998E-2</v>
      </c>
      <c r="O253" s="5">
        <f t="shared" si="35"/>
        <v>5.5583481043597338E-4</v>
      </c>
      <c r="P253" s="5">
        <f t="shared" si="39"/>
        <v>4.5798551952883626E-2</v>
      </c>
      <c r="Q253" s="5">
        <f t="shared" si="40"/>
        <v>4.9099203587721352E-2</v>
      </c>
      <c r="R253" s="15">
        <f t="shared" si="41"/>
        <v>4.8543368777285378E-2</v>
      </c>
      <c r="S253">
        <f t="shared" si="36"/>
        <v>0</v>
      </c>
      <c r="T253">
        <f t="shared" si="42"/>
        <v>6</v>
      </c>
      <c r="U253" t="b">
        <f t="shared" si="43"/>
        <v>0</v>
      </c>
      <c r="V253" s="2">
        <v>37925</v>
      </c>
    </row>
    <row r="254" spans="1:22" x14ac:dyDescent="0.2">
      <c r="A254" s="2">
        <v>37932</v>
      </c>
      <c r="B254" s="5">
        <v>2.9699999999999998</v>
      </c>
      <c r="C254" s="5">
        <v>7.1519000000000004</v>
      </c>
      <c r="D254" s="5">
        <v>165.48599999999999</v>
      </c>
      <c r="E254" s="5">
        <v>139.46</v>
      </c>
      <c r="F254" s="5">
        <v>0.9476</v>
      </c>
      <c r="G254" s="5">
        <v>1.1706300000000001</v>
      </c>
      <c r="H254" s="5">
        <v>2.169</v>
      </c>
      <c r="I254" s="3">
        <v>2.5</v>
      </c>
      <c r="J254" t="s">
        <v>163</v>
      </c>
      <c r="K254">
        <v>0</v>
      </c>
      <c r="L254">
        <f t="shared" si="37"/>
        <v>1</v>
      </c>
      <c r="M254" s="5">
        <f t="shared" si="38"/>
        <v>2.8214607474603026E-2</v>
      </c>
      <c r="N254" s="5">
        <f t="shared" si="34"/>
        <v>2.9699999999999997E-2</v>
      </c>
      <c r="O254" s="5">
        <f t="shared" si="35"/>
        <v>5.692058115991383E-4</v>
      </c>
      <c r="P254" s="5">
        <f t="shared" si="39"/>
        <v>2.7645401663003888E-2</v>
      </c>
      <c r="Q254" s="5">
        <f t="shared" si="40"/>
        <v>2.7859669811320709E-2</v>
      </c>
      <c r="R254" s="15">
        <f t="shared" si="41"/>
        <v>2.729046399972157E-2</v>
      </c>
      <c r="S254">
        <f t="shared" si="36"/>
        <v>0</v>
      </c>
      <c r="T254">
        <f t="shared" si="42"/>
        <v>7</v>
      </c>
      <c r="U254" t="b">
        <f t="shared" si="43"/>
        <v>0</v>
      </c>
      <c r="V254" s="2">
        <v>37932</v>
      </c>
    </row>
    <row r="255" spans="1:22" x14ac:dyDescent="0.2">
      <c r="A255" s="2">
        <v>37939</v>
      </c>
      <c r="B255" s="5">
        <v>2.95</v>
      </c>
      <c r="C255" s="5">
        <v>6.97</v>
      </c>
      <c r="D255" s="5">
        <v>163.71700000000001</v>
      </c>
      <c r="E255" s="5">
        <v>138.05000000000001</v>
      </c>
      <c r="F255" s="5">
        <v>0.9476</v>
      </c>
      <c r="G255" s="5">
        <v>1.1712500000000001</v>
      </c>
      <c r="H255" s="5">
        <v>2.161</v>
      </c>
      <c r="I255" s="3">
        <v>2.5</v>
      </c>
      <c r="J255" t="s">
        <v>164</v>
      </c>
      <c r="K255">
        <v>0</v>
      </c>
      <c r="L255">
        <f t="shared" si="37"/>
        <v>2</v>
      </c>
      <c r="M255" s="5">
        <f t="shared" si="38"/>
        <v>-1.0689726019119328E-2</v>
      </c>
      <c r="N255" s="5">
        <f t="shared" si="34"/>
        <v>2.9500000000000002E-2</v>
      </c>
      <c r="O255" s="5">
        <f t="shared" si="35"/>
        <v>5.6538574434306099E-4</v>
      </c>
      <c r="P255" s="5">
        <f t="shared" si="39"/>
        <v>-1.1255111763462389E-2</v>
      </c>
      <c r="Q255" s="5">
        <f t="shared" si="40"/>
        <v>-1.011042592858169E-2</v>
      </c>
      <c r="R255" s="15">
        <f t="shared" si="41"/>
        <v>-1.0675811672924751E-2</v>
      </c>
      <c r="S255">
        <f t="shared" si="36"/>
        <v>0</v>
      </c>
      <c r="T255">
        <f t="shared" si="42"/>
        <v>8</v>
      </c>
      <c r="U255" t="b">
        <f t="shared" si="43"/>
        <v>0</v>
      </c>
      <c r="V255" s="2">
        <v>37939</v>
      </c>
    </row>
    <row r="256" spans="1:22" x14ac:dyDescent="0.2">
      <c r="A256" s="2">
        <v>37946</v>
      </c>
      <c r="B256" s="5">
        <v>2.86</v>
      </c>
      <c r="C256" s="5">
        <v>6.8544999999999998</v>
      </c>
      <c r="D256" s="5">
        <v>159.90899999999999</v>
      </c>
      <c r="E256" s="5">
        <v>134.76</v>
      </c>
      <c r="F256" s="5">
        <v>0.92720000000000002</v>
      </c>
      <c r="G256" s="5">
        <v>1.17</v>
      </c>
      <c r="H256" s="5">
        <v>2.1469999999999998</v>
      </c>
      <c r="I256" s="3">
        <v>2.5</v>
      </c>
      <c r="J256" t="s">
        <v>165</v>
      </c>
      <c r="K256">
        <v>0</v>
      </c>
      <c r="L256">
        <f t="shared" si="37"/>
        <v>3</v>
      </c>
      <c r="M256" s="5">
        <f t="shared" si="38"/>
        <v>-2.325964927283064E-2</v>
      </c>
      <c r="N256" s="5">
        <f t="shared" si="34"/>
        <v>2.86E-2</v>
      </c>
      <c r="O256" s="5">
        <f t="shared" si="35"/>
        <v>5.4819327552690922E-4</v>
      </c>
      <c r="P256" s="5">
        <f t="shared" si="39"/>
        <v>-2.380784254835755E-2</v>
      </c>
      <c r="Q256" s="5">
        <f t="shared" si="40"/>
        <v>-2.3831944947482975E-2</v>
      </c>
      <c r="R256" s="15">
        <f t="shared" si="41"/>
        <v>-2.4380138223009884E-2</v>
      </c>
      <c r="S256">
        <f t="shared" si="36"/>
        <v>0</v>
      </c>
      <c r="T256">
        <f t="shared" si="42"/>
        <v>9</v>
      </c>
      <c r="U256" t="b">
        <f t="shared" si="43"/>
        <v>0</v>
      </c>
      <c r="V256" s="2">
        <v>37946</v>
      </c>
    </row>
    <row r="257" spans="1:22" x14ac:dyDescent="0.2">
      <c r="A257" s="2">
        <v>37953</v>
      </c>
      <c r="B257" s="5">
        <v>2.79</v>
      </c>
      <c r="C257" s="5">
        <v>6.8167</v>
      </c>
      <c r="D257" s="5">
        <v>162.267</v>
      </c>
      <c r="E257" s="5">
        <v>136.62</v>
      </c>
      <c r="F257" s="5">
        <v>0.92720000000000002</v>
      </c>
      <c r="G257" s="5">
        <v>1.17188</v>
      </c>
      <c r="H257" s="5">
        <v>2.1539999999999999</v>
      </c>
      <c r="I257" s="3">
        <v>2.5</v>
      </c>
      <c r="J257" t="s">
        <v>166</v>
      </c>
      <c r="K257">
        <v>0</v>
      </c>
      <c r="L257">
        <f t="shared" si="37"/>
        <v>4</v>
      </c>
      <c r="M257" s="5">
        <f t="shared" si="38"/>
        <v>1.4745886723073864E-2</v>
      </c>
      <c r="N257" s="5">
        <f t="shared" si="34"/>
        <v>2.7900000000000001E-2</v>
      </c>
      <c r="O257" s="5">
        <f t="shared" si="35"/>
        <v>5.3481890402529153E-4</v>
      </c>
      <c r="P257" s="5">
        <f t="shared" si="39"/>
        <v>1.4211067819048573E-2</v>
      </c>
      <c r="Q257" s="5">
        <f t="shared" si="40"/>
        <v>1.3802315227070538E-2</v>
      </c>
      <c r="R257" s="15">
        <f t="shared" si="41"/>
        <v>1.3267496323045247E-2</v>
      </c>
      <c r="S257">
        <f t="shared" si="36"/>
        <v>0</v>
      </c>
      <c r="T257">
        <f t="shared" si="42"/>
        <v>10</v>
      </c>
      <c r="U257" t="b">
        <f t="shared" si="43"/>
        <v>0</v>
      </c>
      <c r="V257" s="2">
        <v>37953</v>
      </c>
    </row>
    <row r="258" spans="1:22" x14ac:dyDescent="0.2">
      <c r="A258" s="2">
        <v>37960</v>
      </c>
      <c r="B258" s="5">
        <v>2.8</v>
      </c>
      <c r="C258" s="5">
        <v>6.6501999999999999</v>
      </c>
      <c r="D258" s="5">
        <v>163.76499999999999</v>
      </c>
      <c r="E258" s="5">
        <v>138.1</v>
      </c>
      <c r="F258" s="5">
        <v>0.90680000000000005</v>
      </c>
      <c r="G258" s="5">
        <v>1.18</v>
      </c>
      <c r="H258" s="5">
        <v>2.1539999999999999</v>
      </c>
      <c r="I258" s="3">
        <v>2.5</v>
      </c>
      <c r="J258" t="s">
        <v>167</v>
      </c>
      <c r="K258">
        <v>0</v>
      </c>
      <c r="L258">
        <f t="shared" si="37"/>
        <v>5</v>
      </c>
      <c r="M258" s="5">
        <f t="shared" si="38"/>
        <v>9.2316983736679958E-3</v>
      </c>
      <c r="N258" s="5">
        <f t="shared" si="34"/>
        <v>2.7999999999999997E-2</v>
      </c>
      <c r="O258" s="5">
        <f t="shared" si="35"/>
        <v>5.367296598772775E-4</v>
      </c>
      <c r="P258" s="5">
        <f t="shared" si="39"/>
        <v>8.6949687137907183E-3</v>
      </c>
      <c r="Q258" s="5">
        <f t="shared" si="40"/>
        <v>1.0832967354706513E-2</v>
      </c>
      <c r="R258" s="15">
        <f t="shared" si="41"/>
        <v>1.0296237694829236E-2</v>
      </c>
      <c r="S258">
        <f t="shared" si="36"/>
        <v>0</v>
      </c>
      <c r="T258">
        <f t="shared" si="42"/>
        <v>11</v>
      </c>
      <c r="U258" t="b">
        <f t="shared" si="43"/>
        <v>0</v>
      </c>
      <c r="V258" s="2">
        <v>37960</v>
      </c>
    </row>
    <row r="259" spans="1:22" x14ac:dyDescent="0.2">
      <c r="A259" s="2">
        <v>37967</v>
      </c>
      <c r="B259" s="5">
        <v>2.65</v>
      </c>
      <c r="C259" s="5">
        <v>6.6714000000000002</v>
      </c>
      <c r="D259" s="5">
        <v>165.68600000000001</v>
      </c>
      <c r="E259" s="5">
        <v>139.55000000000001</v>
      </c>
      <c r="F259" s="5">
        <v>0.88639999999999997</v>
      </c>
      <c r="G259" s="5">
        <v>1.1681300000000001</v>
      </c>
      <c r="H259" s="5">
        <v>2.1480000000000001</v>
      </c>
      <c r="I259" s="3">
        <v>2.5</v>
      </c>
      <c r="J259" t="s">
        <v>168</v>
      </c>
      <c r="K259">
        <v>0</v>
      </c>
      <c r="L259">
        <f t="shared" si="37"/>
        <v>6</v>
      </c>
      <c r="M259" s="5">
        <f t="shared" si="38"/>
        <v>1.1730223185662414E-2</v>
      </c>
      <c r="N259" s="5">
        <f t="shared" ref="N259:N322" si="44">B259/100</f>
        <v>2.6499999999999999E-2</v>
      </c>
      <c r="O259" s="5">
        <f t="shared" ref="O259:O322" si="45">(1+N259/4)^(1/13)-1</f>
        <v>5.0806372325729043E-4</v>
      </c>
      <c r="P259" s="5">
        <f t="shared" si="39"/>
        <v>1.1222159462405124E-2</v>
      </c>
      <c r="Q259" s="5">
        <f t="shared" si="40"/>
        <v>1.049963794351938E-2</v>
      </c>
      <c r="R259" s="15">
        <f t="shared" si="41"/>
        <v>9.9915742202620894E-3</v>
      </c>
      <c r="S259">
        <f t="shared" ref="S259:S322" si="46">IF(I259&lt;I258,1,0)</f>
        <v>0</v>
      </c>
      <c r="T259">
        <f t="shared" si="42"/>
        <v>12</v>
      </c>
      <c r="U259" t="b">
        <f t="shared" si="43"/>
        <v>0</v>
      </c>
      <c r="V259" s="2">
        <v>37967</v>
      </c>
    </row>
    <row r="260" spans="1:22" x14ac:dyDescent="0.2">
      <c r="A260" s="37">
        <v>37974</v>
      </c>
      <c r="B260" s="38">
        <v>2.4699999999999998</v>
      </c>
      <c r="C260" s="38">
        <v>6.7306999999999997</v>
      </c>
      <c r="D260" s="38">
        <v>168.828</v>
      </c>
      <c r="E260" s="38">
        <v>141.77000000000001</v>
      </c>
      <c r="F260" s="38">
        <v>0.8659</v>
      </c>
      <c r="G260" s="38">
        <v>1.17</v>
      </c>
      <c r="H260" s="38">
        <v>2.1419999999999999</v>
      </c>
      <c r="I260" s="39">
        <v>2.25</v>
      </c>
      <c r="J260" s="36" t="s">
        <v>169</v>
      </c>
      <c r="K260" s="36">
        <v>1</v>
      </c>
      <c r="L260" s="36">
        <f t="shared" ref="L260:L323" si="47">IF(K260=1,0,L259+1)</f>
        <v>0</v>
      </c>
      <c r="M260" s="38">
        <f t="shared" ref="M260:M323" si="48">D260/D259-1</f>
        <v>1.8963581714809941E-2</v>
      </c>
      <c r="N260" s="38">
        <f t="shared" si="44"/>
        <v>2.4699999999999996E-2</v>
      </c>
      <c r="O260" s="38">
        <f t="shared" si="45"/>
        <v>4.7365158452961076E-4</v>
      </c>
      <c r="P260" s="38">
        <f t="shared" ref="P260:P323" si="49">M260-O260</f>
        <v>1.848993013028033E-2</v>
      </c>
      <c r="Q260" s="38">
        <f t="shared" ref="Q260:Q323" si="50">E260/E259-1</f>
        <v>1.5908276603368021E-2</v>
      </c>
      <c r="R260" s="44">
        <f t="shared" ref="R260:R323" si="51">Q260-O260</f>
        <v>1.543462501883841E-2</v>
      </c>
      <c r="S260" s="36">
        <f t="shared" si="46"/>
        <v>1</v>
      </c>
      <c r="T260" s="36">
        <f t="shared" si="42"/>
        <v>0</v>
      </c>
      <c r="U260">
        <f t="shared" si="43"/>
        <v>1</v>
      </c>
      <c r="V260" s="37">
        <v>37974</v>
      </c>
    </row>
    <row r="261" spans="1:22" x14ac:dyDescent="0.2">
      <c r="A261" s="2">
        <v>37981</v>
      </c>
      <c r="B261" s="5">
        <v>2.41</v>
      </c>
      <c r="C261" s="5">
        <v>6.7956000000000003</v>
      </c>
      <c r="D261" s="5">
        <v>170.036</v>
      </c>
      <c r="E261" s="5">
        <v>142.82</v>
      </c>
      <c r="F261" s="5">
        <v>0.85570000000000002</v>
      </c>
      <c r="G261" s="5">
        <v>1.17</v>
      </c>
      <c r="H261" s="5">
        <v>2.1419999999999999</v>
      </c>
      <c r="I261" s="3">
        <v>2.25</v>
      </c>
      <c r="J261" t="s">
        <v>170</v>
      </c>
      <c r="K261">
        <v>0</v>
      </c>
      <c r="L261">
        <f t="shared" si="47"/>
        <v>1</v>
      </c>
      <c r="M261" s="5">
        <f t="shared" si="48"/>
        <v>7.1552112208874696E-3</v>
      </c>
      <c r="N261" s="5">
        <f t="shared" si="44"/>
        <v>2.41E-2</v>
      </c>
      <c r="O261" s="5">
        <f t="shared" si="45"/>
        <v>4.6217771456147361E-4</v>
      </c>
      <c r="P261" s="5">
        <f t="shared" si="49"/>
        <v>6.693033506325996E-3</v>
      </c>
      <c r="Q261" s="5">
        <f t="shared" si="50"/>
        <v>7.4063624180009668E-3</v>
      </c>
      <c r="R261" s="15">
        <f t="shared" si="51"/>
        <v>6.9441847034394932E-3</v>
      </c>
      <c r="S261">
        <f t="shared" si="46"/>
        <v>0</v>
      </c>
      <c r="T261">
        <f t="shared" si="42"/>
        <v>1</v>
      </c>
      <c r="U261" t="b">
        <f t="shared" si="43"/>
        <v>0</v>
      </c>
      <c r="V261" s="2">
        <v>37981</v>
      </c>
    </row>
    <row r="262" spans="1:22" x14ac:dyDescent="0.2">
      <c r="A262" s="2">
        <v>37988</v>
      </c>
      <c r="B262" s="5">
        <v>2.35</v>
      </c>
      <c r="C262" s="5">
        <v>6.6662999999999997</v>
      </c>
      <c r="D262" s="5">
        <v>173.46199999999999</v>
      </c>
      <c r="E262" s="5">
        <v>145.72</v>
      </c>
      <c r="F262" s="5">
        <v>0.89659999999999995</v>
      </c>
      <c r="G262" s="5">
        <v>1.1499999999999999</v>
      </c>
      <c r="H262" s="5">
        <v>2.12</v>
      </c>
      <c r="I262" s="3">
        <v>2.25</v>
      </c>
      <c r="J262" t="s">
        <v>171</v>
      </c>
      <c r="K262">
        <v>0</v>
      </c>
      <c r="L262">
        <f t="shared" si="47"/>
        <v>2</v>
      </c>
      <c r="M262" s="5">
        <f t="shared" si="48"/>
        <v>2.0148674398362543E-2</v>
      </c>
      <c r="N262" s="5">
        <f t="shared" si="44"/>
        <v>2.35E-2</v>
      </c>
      <c r="O262" s="5">
        <f t="shared" si="45"/>
        <v>4.5070226530952162E-4</v>
      </c>
      <c r="P262" s="5">
        <f t="shared" si="49"/>
        <v>1.9697972133053021E-2</v>
      </c>
      <c r="Q262" s="5">
        <f t="shared" si="50"/>
        <v>2.030527937263682E-2</v>
      </c>
      <c r="R262" s="15">
        <f t="shared" si="51"/>
        <v>1.9854577107327298E-2</v>
      </c>
      <c r="S262">
        <f t="shared" si="46"/>
        <v>0</v>
      </c>
      <c r="T262">
        <f t="shared" ref="T262:T325" si="52">IF(S262=1,0,T261+1)</f>
        <v>2</v>
      </c>
      <c r="U262" t="b">
        <f t="shared" ref="U262:U325" si="53">IF(S262=1,IF(R262&gt;0,1,0))</f>
        <v>0</v>
      </c>
      <c r="V262" s="2">
        <v>37988</v>
      </c>
    </row>
    <row r="263" spans="1:22" x14ac:dyDescent="0.2">
      <c r="A263" s="2">
        <v>37995</v>
      </c>
      <c r="B263" s="5">
        <v>2.29</v>
      </c>
      <c r="C263" s="5">
        <v>6.7427999999999999</v>
      </c>
      <c r="D263" s="5">
        <v>178.131</v>
      </c>
      <c r="E263" s="5">
        <v>149.32</v>
      </c>
      <c r="F263" s="5">
        <v>0.85570000000000002</v>
      </c>
      <c r="G263" s="5">
        <v>1.1400000000000001</v>
      </c>
      <c r="H263" s="5">
        <v>2.1019999999999999</v>
      </c>
      <c r="I263" s="3">
        <v>2.25</v>
      </c>
      <c r="J263" t="s">
        <v>172</v>
      </c>
      <c r="K263">
        <v>0</v>
      </c>
      <c r="L263">
        <f t="shared" si="47"/>
        <v>3</v>
      </c>
      <c r="M263" s="5">
        <f t="shared" si="48"/>
        <v>2.6916558093415421E-2</v>
      </c>
      <c r="N263" s="5">
        <f t="shared" si="44"/>
        <v>2.29E-2</v>
      </c>
      <c r="O263" s="5">
        <f t="shared" si="45"/>
        <v>4.3922523632100585E-4</v>
      </c>
      <c r="P263" s="5">
        <f t="shared" si="49"/>
        <v>2.6477332857094416E-2</v>
      </c>
      <c r="Q263" s="5">
        <f t="shared" si="50"/>
        <v>2.4704913532802575E-2</v>
      </c>
      <c r="R263" s="15">
        <f t="shared" si="51"/>
        <v>2.4265688296481569E-2</v>
      </c>
      <c r="S263">
        <f t="shared" si="46"/>
        <v>0</v>
      </c>
      <c r="T263">
        <f t="shared" si="52"/>
        <v>3</v>
      </c>
      <c r="U263" t="b">
        <f t="shared" si="53"/>
        <v>0</v>
      </c>
      <c r="V263" s="2">
        <v>37995</v>
      </c>
    </row>
    <row r="264" spans="1:22" x14ac:dyDescent="0.2">
      <c r="A264" s="2">
        <v>38002</v>
      </c>
      <c r="B264" s="5">
        <v>2.23</v>
      </c>
      <c r="C264" s="5">
        <v>6.9341999999999997</v>
      </c>
      <c r="D264" s="5">
        <v>183.13900000000001</v>
      </c>
      <c r="E264" s="5">
        <v>153.32</v>
      </c>
      <c r="F264" s="5">
        <v>0.87609999999999999</v>
      </c>
      <c r="G264" s="5">
        <v>1.1200000000000001</v>
      </c>
      <c r="H264" s="5">
        <v>2.0760000000000001</v>
      </c>
      <c r="I264" s="3">
        <v>2.25</v>
      </c>
      <c r="J264" t="s">
        <v>173</v>
      </c>
      <c r="K264">
        <v>0</v>
      </c>
      <c r="L264">
        <f t="shared" si="47"/>
        <v>4</v>
      </c>
      <c r="M264" s="5">
        <f t="shared" si="48"/>
        <v>2.8114140716663627E-2</v>
      </c>
      <c r="N264" s="5">
        <f t="shared" si="44"/>
        <v>2.23E-2</v>
      </c>
      <c r="O264" s="5">
        <f t="shared" si="45"/>
        <v>4.2774662714228917E-4</v>
      </c>
      <c r="P264" s="5">
        <f t="shared" si="49"/>
        <v>2.7686394089521338E-2</v>
      </c>
      <c r="Q264" s="5">
        <f t="shared" si="50"/>
        <v>2.6788106080900098E-2</v>
      </c>
      <c r="R264" s="15">
        <f t="shared" si="51"/>
        <v>2.6360359453757809E-2</v>
      </c>
      <c r="S264">
        <f t="shared" si="46"/>
        <v>0</v>
      </c>
      <c r="T264">
        <f t="shared" si="52"/>
        <v>4</v>
      </c>
      <c r="U264" t="b">
        <f t="shared" si="53"/>
        <v>0</v>
      </c>
      <c r="V264" s="2">
        <v>38002</v>
      </c>
    </row>
    <row r="265" spans="1:22" x14ac:dyDescent="0.2">
      <c r="A265" s="2">
        <v>38009</v>
      </c>
      <c r="B265" s="5">
        <v>2.2800000000000002</v>
      </c>
      <c r="C265" s="5">
        <v>6.8411</v>
      </c>
      <c r="D265" s="5">
        <v>185.661</v>
      </c>
      <c r="E265" s="5">
        <v>155.38</v>
      </c>
      <c r="F265" s="5">
        <v>0.87619999999999998</v>
      </c>
      <c r="G265" s="5">
        <v>1.1200000000000001</v>
      </c>
      <c r="H265" s="5">
        <v>2.073</v>
      </c>
      <c r="I265" s="3">
        <v>2.25</v>
      </c>
      <c r="J265" t="s">
        <v>174</v>
      </c>
      <c r="K265">
        <v>0</v>
      </c>
      <c r="L265">
        <f t="shared" si="47"/>
        <v>5</v>
      </c>
      <c r="M265" s="5">
        <f t="shared" si="48"/>
        <v>1.3770960854869729E-2</v>
      </c>
      <c r="N265" s="5">
        <f t="shared" si="44"/>
        <v>2.2800000000000001E-2</v>
      </c>
      <c r="O265" s="5">
        <f t="shared" si="45"/>
        <v>4.3731224453869011E-4</v>
      </c>
      <c r="P265" s="5">
        <f t="shared" si="49"/>
        <v>1.3333648610331039E-2</v>
      </c>
      <c r="Q265" s="5">
        <f t="shared" si="50"/>
        <v>1.3435950952256803E-2</v>
      </c>
      <c r="R265" s="15">
        <f t="shared" si="51"/>
        <v>1.2998638707718113E-2</v>
      </c>
      <c r="S265">
        <f t="shared" si="46"/>
        <v>0</v>
      </c>
      <c r="T265">
        <f t="shared" si="52"/>
        <v>5</v>
      </c>
      <c r="U265" t="b">
        <f t="shared" si="53"/>
        <v>0</v>
      </c>
      <c r="V265" s="2">
        <v>38009</v>
      </c>
    </row>
    <row r="266" spans="1:22" x14ac:dyDescent="0.2">
      <c r="A266" s="37">
        <v>38016</v>
      </c>
      <c r="B266" s="38">
        <v>2.16</v>
      </c>
      <c r="C266" s="38">
        <v>7.0110999999999999</v>
      </c>
      <c r="D266" s="38">
        <v>183.946</v>
      </c>
      <c r="E266" s="38">
        <v>153.75</v>
      </c>
      <c r="F266" s="38">
        <v>0.90680000000000005</v>
      </c>
      <c r="G266" s="38">
        <v>1.1299999999999999</v>
      </c>
      <c r="H266" s="38">
        <v>2.093</v>
      </c>
      <c r="I266" s="39">
        <v>2</v>
      </c>
      <c r="J266" s="36" t="s">
        <v>175</v>
      </c>
      <c r="K266" s="36">
        <v>1</v>
      </c>
      <c r="L266" s="36">
        <f t="shared" si="47"/>
        <v>0</v>
      </c>
      <c r="M266" s="38">
        <f t="shared" si="48"/>
        <v>-9.2372657693322591E-3</v>
      </c>
      <c r="N266" s="38">
        <f t="shared" si="44"/>
        <v>2.1600000000000001E-2</v>
      </c>
      <c r="O266" s="38">
        <f t="shared" si="45"/>
        <v>4.1435291864466706E-4</v>
      </c>
      <c r="P266" s="38">
        <f t="shared" si="49"/>
        <v>-9.6516186879769261E-3</v>
      </c>
      <c r="Q266" s="38">
        <f t="shared" si="50"/>
        <v>-1.0490410606255551E-2</v>
      </c>
      <c r="R266" s="45">
        <f t="shared" si="51"/>
        <v>-1.0904763524900218E-2</v>
      </c>
      <c r="S266" s="36">
        <f t="shared" si="46"/>
        <v>1</v>
      </c>
      <c r="T266" s="36">
        <f t="shared" si="52"/>
        <v>0</v>
      </c>
      <c r="U266" s="43">
        <f t="shared" si="53"/>
        <v>0</v>
      </c>
      <c r="V266" s="37">
        <v>38016</v>
      </c>
    </row>
    <row r="267" spans="1:22" x14ac:dyDescent="0.2">
      <c r="A267" s="2">
        <v>38023</v>
      </c>
      <c r="B267" s="5">
        <v>2.1800000000000002</v>
      </c>
      <c r="C267" s="5">
        <v>6.8883999999999999</v>
      </c>
      <c r="D267" s="5">
        <v>184.292</v>
      </c>
      <c r="E267" s="5">
        <v>154.31</v>
      </c>
      <c r="F267" s="5">
        <v>0.91700000000000004</v>
      </c>
      <c r="G267" s="5">
        <v>1.1299999999999999</v>
      </c>
      <c r="H267" s="5">
        <v>2.08</v>
      </c>
      <c r="I267" s="3">
        <v>2</v>
      </c>
      <c r="J267" t="s">
        <v>176</v>
      </c>
      <c r="K267">
        <v>0</v>
      </c>
      <c r="L267">
        <f t="shared" si="47"/>
        <v>1</v>
      </c>
      <c r="M267" s="5">
        <f t="shared" si="48"/>
        <v>1.880986811346741E-3</v>
      </c>
      <c r="N267" s="5">
        <f t="shared" si="44"/>
        <v>2.18E-2</v>
      </c>
      <c r="O267" s="5">
        <f t="shared" si="45"/>
        <v>4.1817991207682148E-4</v>
      </c>
      <c r="P267" s="5">
        <f t="shared" si="49"/>
        <v>1.4628068992699195E-3</v>
      </c>
      <c r="Q267" s="5">
        <f t="shared" si="50"/>
        <v>3.6422764227641569E-3</v>
      </c>
      <c r="R267" s="15">
        <f t="shared" si="51"/>
        <v>3.2240965106873354E-3</v>
      </c>
      <c r="S267">
        <f t="shared" si="46"/>
        <v>0</v>
      </c>
      <c r="T267">
        <f t="shared" si="52"/>
        <v>1</v>
      </c>
      <c r="U267" t="b">
        <f t="shared" si="53"/>
        <v>0</v>
      </c>
      <c r="V267" s="2">
        <v>38023</v>
      </c>
    </row>
    <row r="268" spans="1:22" x14ac:dyDescent="0.2">
      <c r="A268" s="2">
        <v>38030</v>
      </c>
      <c r="B268" s="5">
        <v>1.96</v>
      </c>
      <c r="C268" s="5">
        <v>6.9303999999999997</v>
      </c>
      <c r="D268" s="5">
        <v>188.869</v>
      </c>
      <c r="E268" s="5">
        <v>158.04</v>
      </c>
      <c r="F268" s="5">
        <v>0.90680000000000005</v>
      </c>
      <c r="G268" s="5">
        <v>1.1200000000000001</v>
      </c>
      <c r="H268" s="5">
        <v>2.0670000000000002</v>
      </c>
      <c r="I268" s="3">
        <v>2</v>
      </c>
      <c r="J268" t="s">
        <v>177</v>
      </c>
      <c r="K268">
        <v>0</v>
      </c>
      <c r="L268">
        <f t="shared" si="47"/>
        <v>2</v>
      </c>
      <c r="M268" s="5">
        <f t="shared" si="48"/>
        <v>2.4835587003233961E-2</v>
      </c>
      <c r="N268" s="5">
        <f t="shared" si="44"/>
        <v>1.9599999999999999E-2</v>
      </c>
      <c r="O268" s="5">
        <f t="shared" si="45"/>
        <v>3.7607331882894002E-4</v>
      </c>
      <c r="P268" s="5">
        <f t="shared" si="49"/>
        <v>2.4459513684405021E-2</v>
      </c>
      <c r="Q268" s="5">
        <f t="shared" si="50"/>
        <v>2.417212105501898E-2</v>
      </c>
      <c r="R268" s="15">
        <f t="shared" si="51"/>
        <v>2.379604773619004E-2</v>
      </c>
      <c r="S268">
        <f t="shared" si="46"/>
        <v>0</v>
      </c>
      <c r="T268">
        <f t="shared" si="52"/>
        <v>2</v>
      </c>
      <c r="U268" t="b">
        <f t="shared" si="53"/>
        <v>0</v>
      </c>
      <c r="V268" s="2">
        <v>38030</v>
      </c>
    </row>
    <row r="269" spans="1:22" x14ac:dyDescent="0.2">
      <c r="A269" s="2">
        <v>38037</v>
      </c>
      <c r="B269" s="5">
        <v>1.9</v>
      </c>
      <c r="C269" s="5">
        <v>7.0236000000000001</v>
      </c>
      <c r="D269" s="5">
        <v>198.852</v>
      </c>
      <c r="E269" s="5">
        <v>166.35</v>
      </c>
      <c r="F269" s="5">
        <v>0.92720000000000002</v>
      </c>
      <c r="G269" s="5">
        <v>1.1200000000000001</v>
      </c>
      <c r="H269" s="5">
        <v>2.0609999999999999</v>
      </c>
      <c r="I269" s="3">
        <v>2</v>
      </c>
      <c r="J269" t="s">
        <v>178</v>
      </c>
      <c r="K269">
        <v>0</v>
      </c>
      <c r="L269">
        <f t="shared" si="47"/>
        <v>3</v>
      </c>
      <c r="M269" s="5">
        <f t="shared" si="48"/>
        <v>5.2856741974596222E-2</v>
      </c>
      <c r="N269" s="5">
        <f t="shared" si="44"/>
        <v>1.9E-2</v>
      </c>
      <c r="O269" s="5">
        <f t="shared" si="45"/>
        <v>3.645860104972698E-4</v>
      </c>
      <c r="P269" s="5">
        <f t="shared" si="49"/>
        <v>5.2492155964098952E-2</v>
      </c>
      <c r="Q269" s="5">
        <f t="shared" si="50"/>
        <v>5.2581624905087443E-2</v>
      </c>
      <c r="R269" s="15">
        <f t="shared" si="51"/>
        <v>5.2217038894590173E-2</v>
      </c>
      <c r="S269">
        <f t="shared" si="46"/>
        <v>0</v>
      </c>
      <c r="T269">
        <f t="shared" si="52"/>
        <v>3</v>
      </c>
      <c r="U269" t="b">
        <f t="shared" si="53"/>
        <v>0</v>
      </c>
      <c r="V269" s="2">
        <v>38037</v>
      </c>
    </row>
    <row r="270" spans="1:22" x14ac:dyDescent="0.2">
      <c r="A270" s="2">
        <v>38044</v>
      </c>
      <c r="B270" s="5">
        <v>1.85</v>
      </c>
      <c r="C270" s="5">
        <v>6.9987000000000004</v>
      </c>
      <c r="D270" s="5">
        <v>202.065</v>
      </c>
      <c r="E270" s="5">
        <v>169.06</v>
      </c>
      <c r="F270" s="5">
        <v>0.93740000000000001</v>
      </c>
      <c r="G270" s="5">
        <v>1.1200000000000001</v>
      </c>
      <c r="H270" s="5">
        <v>2.052</v>
      </c>
      <c r="I270" s="3">
        <v>2</v>
      </c>
      <c r="J270" t="s">
        <v>179</v>
      </c>
      <c r="K270">
        <v>0</v>
      </c>
      <c r="L270">
        <f t="shared" si="47"/>
        <v>4</v>
      </c>
      <c r="M270" s="5">
        <f t="shared" si="48"/>
        <v>1.6157745458934336E-2</v>
      </c>
      <c r="N270" s="5">
        <f t="shared" si="44"/>
        <v>1.8500000000000003E-2</v>
      </c>
      <c r="O270" s="5">
        <f t="shared" si="45"/>
        <v>3.5501204423038502E-4</v>
      </c>
      <c r="P270" s="5">
        <f t="shared" si="49"/>
        <v>1.5802733414703951E-2</v>
      </c>
      <c r="Q270" s="5">
        <f t="shared" si="50"/>
        <v>1.6290952810339654E-2</v>
      </c>
      <c r="R270" s="15">
        <f t="shared" si="51"/>
        <v>1.5935940766109269E-2</v>
      </c>
      <c r="S270">
        <f t="shared" si="46"/>
        <v>0</v>
      </c>
      <c r="T270">
        <f t="shared" si="52"/>
        <v>4</v>
      </c>
      <c r="U270" t="b">
        <f t="shared" si="53"/>
        <v>0</v>
      </c>
      <c r="V270" s="2">
        <v>38044</v>
      </c>
    </row>
    <row r="271" spans="1:22" x14ac:dyDescent="0.2">
      <c r="A271" s="2">
        <v>38051</v>
      </c>
      <c r="B271" s="5">
        <v>1.8199999999999998</v>
      </c>
      <c r="C271" s="5">
        <v>7.0202999999999998</v>
      </c>
      <c r="D271" s="5">
        <v>206.124</v>
      </c>
      <c r="E271" s="5">
        <v>172.77</v>
      </c>
      <c r="F271" s="5">
        <v>0.9476</v>
      </c>
      <c r="G271" s="5">
        <v>1.1200000000000001</v>
      </c>
      <c r="H271" s="5">
        <v>2.0609999999999999</v>
      </c>
      <c r="I271" s="3">
        <v>2</v>
      </c>
      <c r="J271" t="s">
        <v>180</v>
      </c>
      <c r="K271">
        <v>0</v>
      </c>
      <c r="L271">
        <f t="shared" si="47"/>
        <v>5</v>
      </c>
      <c r="M271" s="5">
        <f t="shared" si="48"/>
        <v>2.0087595575681183E-2</v>
      </c>
      <c r="N271" s="5">
        <f t="shared" si="44"/>
        <v>1.8199999999999997E-2</v>
      </c>
      <c r="O271" s="5">
        <f t="shared" si="45"/>
        <v>3.4926713664740205E-4</v>
      </c>
      <c r="P271" s="5">
        <f t="shared" si="49"/>
        <v>1.9738328439033781E-2</v>
      </c>
      <c r="Q271" s="5">
        <f t="shared" si="50"/>
        <v>2.1944871643203578E-2</v>
      </c>
      <c r="R271" s="15">
        <f t="shared" si="51"/>
        <v>2.1595604506556176E-2</v>
      </c>
      <c r="S271">
        <f t="shared" si="46"/>
        <v>0</v>
      </c>
      <c r="T271">
        <f t="shared" si="52"/>
        <v>5</v>
      </c>
      <c r="U271" t="b">
        <f t="shared" si="53"/>
        <v>0</v>
      </c>
      <c r="V271" s="2">
        <v>38051</v>
      </c>
    </row>
    <row r="272" spans="1:22" x14ac:dyDescent="0.2">
      <c r="A272" s="37">
        <v>38058</v>
      </c>
      <c r="B272" s="38">
        <v>1.85</v>
      </c>
      <c r="C272" s="38">
        <v>6.9493999999999998</v>
      </c>
      <c r="D272" s="38">
        <v>196.40100000000001</v>
      </c>
      <c r="E272" s="38">
        <v>164.31</v>
      </c>
      <c r="F272" s="38">
        <v>0.9476</v>
      </c>
      <c r="G272" s="38">
        <v>1.1100000000000001</v>
      </c>
      <c r="H272" s="38">
        <v>2.0529999999999999</v>
      </c>
      <c r="I272" s="39">
        <v>1.75</v>
      </c>
      <c r="J272" s="36" t="s">
        <v>181</v>
      </c>
      <c r="K272" s="36">
        <v>1</v>
      </c>
      <c r="L272" s="36">
        <f t="shared" si="47"/>
        <v>0</v>
      </c>
      <c r="M272" s="38">
        <f t="shared" si="48"/>
        <v>-4.7170635151656204E-2</v>
      </c>
      <c r="N272" s="38">
        <f t="shared" si="44"/>
        <v>1.8500000000000003E-2</v>
      </c>
      <c r="O272" s="38">
        <f t="shared" si="45"/>
        <v>3.5501204423038502E-4</v>
      </c>
      <c r="P272" s="38">
        <f t="shared" si="49"/>
        <v>-4.7525647195886589E-2</v>
      </c>
      <c r="Q272" s="38">
        <f t="shared" si="50"/>
        <v>-4.896683451988193E-2</v>
      </c>
      <c r="R272" s="45">
        <f t="shared" si="51"/>
        <v>-4.9321846564112315E-2</v>
      </c>
      <c r="S272" s="36">
        <f t="shared" si="46"/>
        <v>1</v>
      </c>
      <c r="T272" s="36">
        <f t="shared" si="52"/>
        <v>0</v>
      </c>
      <c r="U272" s="43">
        <f t="shared" si="53"/>
        <v>0</v>
      </c>
      <c r="V272" s="37">
        <v>38058</v>
      </c>
    </row>
    <row r="273" spans="1:22" x14ac:dyDescent="0.2">
      <c r="A273" s="2">
        <v>38065</v>
      </c>
      <c r="B273" s="5">
        <v>1.9</v>
      </c>
      <c r="C273" s="5">
        <v>6.8823999999999996</v>
      </c>
      <c r="D273" s="5">
        <v>194.655</v>
      </c>
      <c r="E273" s="5">
        <v>163.16</v>
      </c>
      <c r="F273" s="5">
        <v>0.92720000000000002</v>
      </c>
      <c r="G273" s="5">
        <v>1.1100000000000001</v>
      </c>
      <c r="H273" s="5">
        <v>2.0339999999999998</v>
      </c>
      <c r="I273" s="3">
        <v>1.75</v>
      </c>
      <c r="J273" t="s">
        <v>182</v>
      </c>
      <c r="K273">
        <v>0</v>
      </c>
      <c r="L273">
        <f t="shared" si="47"/>
        <v>1</v>
      </c>
      <c r="M273" s="5">
        <f t="shared" si="48"/>
        <v>-8.8899751019597684E-3</v>
      </c>
      <c r="N273" s="5">
        <f t="shared" si="44"/>
        <v>1.9E-2</v>
      </c>
      <c r="O273" s="5">
        <f t="shared" si="45"/>
        <v>3.645860104972698E-4</v>
      </c>
      <c r="P273" s="5">
        <f t="shared" si="49"/>
        <v>-9.2545611124570382E-3</v>
      </c>
      <c r="Q273" s="5">
        <f t="shared" si="50"/>
        <v>-6.9989653703366184E-3</v>
      </c>
      <c r="R273" s="15">
        <f t="shared" si="51"/>
        <v>-7.3635513808338882E-3</v>
      </c>
      <c r="S273">
        <f t="shared" si="46"/>
        <v>0</v>
      </c>
      <c r="T273">
        <f t="shared" si="52"/>
        <v>1</v>
      </c>
      <c r="U273" t="b">
        <f t="shared" si="53"/>
        <v>0</v>
      </c>
      <c r="V273" s="2">
        <v>38065</v>
      </c>
    </row>
    <row r="274" spans="1:22" x14ac:dyDescent="0.2">
      <c r="A274" s="2">
        <v>38072</v>
      </c>
      <c r="B274" s="5">
        <v>1.8599999999999999</v>
      </c>
      <c r="C274" s="5">
        <v>6.9579000000000004</v>
      </c>
      <c r="D274" s="5">
        <v>193.042</v>
      </c>
      <c r="E274" s="5">
        <v>162.09</v>
      </c>
      <c r="F274" s="5">
        <v>0.93740000000000001</v>
      </c>
      <c r="G274" s="5">
        <v>1.1100000000000001</v>
      </c>
      <c r="H274" s="5">
        <v>1.9670000000000001</v>
      </c>
      <c r="I274" s="3">
        <v>1.75</v>
      </c>
      <c r="J274" t="s">
        <v>183</v>
      </c>
      <c r="K274">
        <v>0</v>
      </c>
      <c r="L274">
        <f t="shared" si="47"/>
        <v>2</v>
      </c>
      <c r="M274" s="5">
        <f t="shared" si="48"/>
        <v>-8.2864555238755244E-3</v>
      </c>
      <c r="N274" s="5">
        <f t="shared" si="44"/>
        <v>1.8599999999999998E-2</v>
      </c>
      <c r="O274" s="5">
        <f t="shared" si="45"/>
        <v>3.569269254486418E-4</v>
      </c>
      <c r="P274" s="5">
        <f t="shared" si="49"/>
        <v>-8.6433824493241662E-3</v>
      </c>
      <c r="Q274" s="5">
        <f t="shared" si="50"/>
        <v>-6.5579798970335501E-3</v>
      </c>
      <c r="R274" s="15">
        <f t="shared" si="51"/>
        <v>-6.9149068224821919E-3</v>
      </c>
      <c r="S274">
        <f t="shared" si="46"/>
        <v>0</v>
      </c>
      <c r="T274">
        <f t="shared" si="52"/>
        <v>2</v>
      </c>
      <c r="U274" t="b">
        <f t="shared" si="53"/>
        <v>0</v>
      </c>
      <c r="V274" s="2">
        <v>38072</v>
      </c>
    </row>
    <row r="275" spans="1:22" x14ac:dyDescent="0.2">
      <c r="A275" s="2">
        <v>38079</v>
      </c>
      <c r="B275" s="5">
        <v>1.9</v>
      </c>
      <c r="C275" s="5">
        <v>6.9154999999999998</v>
      </c>
      <c r="D275" s="5">
        <v>197.98400000000001</v>
      </c>
      <c r="E275" s="5">
        <v>166.42</v>
      </c>
      <c r="F275" s="5">
        <v>0.93740000000000001</v>
      </c>
      <c r="G275" s="5">
        <v>1.1100000000000001</v>
      </c>
      <c r="H275" s="5">
        <v>2.0249999999999999</v>
      </c>
      <c r="I275" s="3">
        <v>1.75</v>
      </c>
      <c r="J275" t="s">
        <v>184</v>
      </c>
      <c r="K275">
        <v>0</v>
      </c>
      <c r="L275">
        <f t="shared" si="47"/>
        <v>3</v>
      </c>
      <c r="M275" s="5">
        <f t="shared" si="48"/>
        <v>2.5600646491437118E-2</v>
      </c>
      <c r="N275" s="5">
        <f t="shared" si="44"/>
        <v>1.9E-2</v>
      </c>
      <c r="O275" s="5">
        <f t="shared" si="45"/>
        <v>3.645860104972698E-4</v>
      </c>
      <c r="P275" s="5">
        <f t="shared" si="49"/>
        <v>2.5236060480939848E-2</v>
      </c>
      <c r="Q275" s="5">
        <f t="shared" si="50"/>
        <v>2.6713554198284806E-2</v>
      </c>
      <c r="R275" s="15">
        <f t="shared" si="51"/>
        <v>2.6348968187787536E-2</v>
      </c>
      <c r="S275">
        <f t="shared" si="46"/>
        <v>0</v>
      </c>
      <c r="T275">
        <f t="shared" si="52"/>
        <v>3</v>
      </c>
      <c r="U275" t="b">
        <f t="shared" si="53"/>
        <v>0</v>
      </c>
      <c r="V275" s="2">
        <v>38079</v>
      </c>
    </row>
    <row r="276" spans="1:22" x14ac:dyDescent="0.2">
      <c r="A276" s="2">
        <v>38086</v>
      </c>
      <c r="B276" s="5">
        <v>1.9300000000000002</v>
      </c>
      <c r="C276" s="5">
        <v>6.9359999999999999</v>
      </c>
      <c r="D276" s="5">
        <v>200.10599999999999</v>
      </c>
      <c r="E276" s="5">
        <v>168.14</v>
      </c>
      <c r="F276" s="5">
        <v>0.92720000000000002</v>
      </c>
      <c r="G276" s="5">
        <v>1.1400000000000001</v>
      </c>
      <c r="H276" s="5">
        <v>2.036</v>
      </c>
      <c r="I276" s="3">
        <v>1.75</v>
      </c>
      <c r="J276" t="s">
        <v>185</v>
      </c>
      <c r="K276">
        <v>0</v>
      </c>
      <c r="L276">
        <f t="shared" si="47"/>
        <v>4</v>
      </c>
      <c r="M276" s="5">
        <f t="shared" si="48"/>
        <v>1.0718037821237925E-2</v>
      </c>
      <c r="N276" s="5">
        <f t="shared" si="44"/>
        <v>1.9300000000000001E-2</v>
      </c>
      <c r="O276" s="5">
        <f t="shared" si="45"/>
        <v>3.7032986252705236E-4</v>
      </c>
      <c r="P276" s="5">
        <f t="shared" si="49"/>
        <v>1.0347707958710872E-2</v>
      </c>
      <c r="Q276" s="5">
        <f t="shared" si="50"/>
        <v>1.0335296238432878E-2</v>
      </c>
      <c r="R276" s="15">
        <f t="shared" si="51"/>
        <v>9.964966375905826E-3</v>
      </c>
      <c r="S276">
        <f t="shared" si="46"/>
        <v>0</v>
      </c>
      <c r="T276">
        <f t="shared" si="52"/>
        <v>4</v>
      </c>
      <c r="U276" t="b">
        <f t="shared" si="53"/>
        <v>0</v>
      </c>
      <c r="V276" s="2">
        <v>38086</v>
      </c>
    </row>
    <row r="277" spans="1:22" x14ac:dyDescent="0.2">
      <c r="A277" s="2">
        <v>38093</v>
      </c>
      <c r="B277" s="5">
        <v>1.99</v>
      </c>
      <c r="C277" s="5">
        <v>6.8926999999999996</v>
      </c>
      <c r="D277" s="5">
        <v>199.244</v>
      </c>
      <c r="E277" s="5">
        <v>167.33</v>
      </c>
      <c r="F277" s="5">
        <v>0.92720000000000002</v>
      </c>
      <c r="G277" s="5">
        <v>1.1499999999999999</v>
      </c>
      <c r="H277" s="5">
        <v>2.0529999999999999</v>
      </c>
      <c r="I277" s="3">
        <v>1.75</v>
      </c>
      <c r="J277" t="s">
        <v>186</v>
      </c>
      <c r="K277">
        <v>0</v>
      </c>
      <c r="L277">
        <f t="shared" si="47"/>
        <v>5</v>
      </c>
      <c r="M277" s="5">
        <f t="shared" si="48"/>
        <v>-4.3077169100376178E-3</v>
      </c>
      <c r="N277" s="5">
        <f t="shared" si="44"/>
        <v>1.9900000000000001E-2</v>
      </c>
      <c r="O277" s="5">
        <f t="shared" si="45"/>
        <v>3.8181637945911007E-4</v>
      </c>
      <c r="P277" s="5">
        <f t="shared" si="49"/>
        <v>-4.6895332894967279E-3</v>
      </c>
      <c r="Q277" s="5">
        <f t="shared" si="50"/>
        <v>-4.817414059712033E-3</v>
      </c>
      <c r="R277" s="15">
        <f t="shared" si="51"/>
        <v>-5.199230439171143E-3</v>
      </c>
      <c r="S277">
        <f t="shared" si="46"/>
        <v>0</v>
      </c>
      <c r="T277">
        <f t="shared" si="52"/>
        <v>5</v>
      </c>
      <c r="U277" t="b">
        <f t="shared" si="53"/>
        <v>0</v>
      </c>
      <c r="V277" s="2">
        <v>38093</v>
      </c>
    </row>
    <row r="278" spans="1:22" x14ac:dyDescent="0.2">
      <c r="A278" s="2">
        <v>38100</v>
      </c>
      <c r="B278" s="5">
        <v>1.97</v>
      </c>
      <c r="C278" s="5">
        <v>6.9684999999999997</v>
      </c>
      <c r="D278" s="5">
        <v>197.94800000000001</v>
      </c>
      <c r="E278" s="5">
        <v>165.9</v>
      </c>
      <c r="F278" s="5">
        <v>0.96809999999999996</v>
      </c>
      <c r="G278" s="5">
        <v>1.17</v>
      </c>
      <c r="H278" s="5">
        <v>2.056</v>
      </c>
      <c r="I278" s="3">
        <v>1.75</v>
      </c>
      <c r="J278" t="s">
        <v>187</v>
      </c>
      <c r="K278">
        <v>1</v>
      </c>
      <c r="L278">
        <f t="shared" si="47"/>
        <v>0</v>
      </c>
      <c r="M278" s="5">
        <f t="shared" si="48"/>
        <v>-6.5045873401456955E-3</v>
      </c>
      <c r="N278" s="5">
        <f t="shared" si="44"/>
        <v>1.9699999999999999E-2</v>
      </c>
      <c r="O278" s="5">
        <f t="shared" si="45"/>
        <v>3.7798771633301698E-4</v>
      </c>
      <c r="P278" s="5">
        <f t="shared" si="49"/>
        <v>-6.8825750564787125E-3</v>
      </c>
      <c r="Q278" s="5">
        <f t="shared" si="50"/>
        <v>-8.5459869718520487E-3</v>
      </c>
      <c r="R278" s="15">
        <f t="shared" si="51"/>
        <v>-8.9239746881850657E-3</v>
      </c>
      <c r="S278">
        <f t="shared" si="46"/>
        <v>0</v>
      </c>
      <c r="T278">
        <f t="shared" si="52"/>
        <v>6</v>
      </c>
      <c r="U278" t="b">
        <f t="shared" si="53"/>
        <v>0</v>
      </c>
      <c r="V278" s="2">
        <v>38100</v>
      </c>
    </row>
    <row r="279" spans="1:22" x14ac:dyDescent="0.2">
      <c r="A279" s="2">
        <v>38107</v>
      </c>
      <c r="B279" s="5">
        <v>1.95</v>
      </c>
      <c r="C279" s="5">
        <v>6.8662999999999998</v>
      </c>
      <c r="D279" s="5">
        <v>188.33699999999999</v>
      </c>
      <c r="E279" s="5">
        <v>157.93</v>
      </c>
      <c r="F279" s="5">
        <v>0.95779999999999998</v>
      </c>
      <c r="G279" s="5">
        <v>1.18</v>
      </c>
      <c r="H279" s="5">
        <v>2.073</v>
      </c>
      <c r="I279" s="3">
        <v>1.75</v>
      </c>
      <c r="J279" t="s">
        <v>188</v>
      </c>
      <c r="K279">
        <v>0</v>
      </c>
      <c r="L279">
        <f t="shared" si="47"/>
        <v>1</v>
      </c>
      <c r="M279" s="5">
        <f t="shared" si="48"/>
        <v>-4.8553155374138735E-2</v>
      </c>
      <c r="N279" s="5">
        <f t="shared" si="44"/>
        <v>1.95E-2</v>
      </c>
      <c r="O279" s="5">
        <f t="shared" si="45"/>
        <v>3.7415887736114151E-4</v>
      </c>
      <c r="P279" s="5">
        <f t="shared" si="49"/>
        <v>-4.8927314251499876E-2</v>
      </c>
      <c r="Q279" s="5">
        <f t="shared" si="50"/>
        <v>-4.8040988547317642E-2</v>
      </c>
      <c r="R279" s="15">
        <f t="shared" si="51"/>
        <v>-4.8415147424678784E-2</v>
      </c>
      <c r="S279">
        <f t="shared" si="46"/>
        <v>0</v>
      </c>
      <c r="T279">
        <f t="shared" si="52"/>
        <v>7</v>
      </c>
      <c r="U279" t="b">
        <f t="shared" si="53"/>
        <v>0</v>
      </c>
      <c r="V279" s="2">
        <v>38107</v>
      </c>
    </row>
    <row r="280" spans="1:22" x14ac:dyDescent="0.2">
      <c r="A280" s="2">
        <v>38114</v>
      </c>
      <c r="B280" s="5">
        <v>1.97</v>
      </c>
      <c r="C280" s="5">
        <v>6.8231999999999999</v>
      </c>
      <c r="D280" s="5">
        <v>188.12700000000001</v>
      </c>
      <c r="E280" s="5">
        <v>158.41</v>
      </c>
      <c r="F280" s="5">
        <v>1.0498000000000001</v>
      </c>
      <c r="G280" s="5">
        <v>1.19</v>
      </c>
      <c r="H280" s="5">
        <v>2.081</v>
      </c>
      <c r="I280" s="3">
        <v>1.75</v>
      </c>
      <c r="J280" t="s">
        <v>189</v>
      </c>
      <c r="K280">
        <v>0</v>
      </c>
      <c r="L280">
        <f t="shared" si="47"/>
        <v>2</v>
      </c>
      <c r="M280" s="5">
        <f t="shared" si="48"/>
        <v>-1.115022539384114E-3</v>
      </c>
      <c r="N280" s="5">
        <f t="shared" si="44"/>
        <v>1.9699999999999999E-2</v>
      </c>
      <c r="O280" s="5">
        <f t="shared" si="45"/>
        <v>3.7798771633301698E-4</v>
      </c>
      <c r="P280" s="5">
        <f t="shared" si="49"/>
        <v>-1.493010255717131E-3</v>
      </c>
      <c r="Q280" s="5">
        <f t="shared" si="50"/>
        <v>3.0393212182611151E-3</v>
      </c>
      <c r="R280" s="15">
        <f t="shared" si="51"/>
        <v>2.6613335019280981E-3</v>
      </c>
      <c r="S280">
        <f t="shared" si="46"/>
        <v>0</v>
      </c>
      <c r="T280">
        <f t="shared" si="52"/>
        <v>8</v>
      </c>
      <c r="U280" t="b">
        <f t="shared" si="53"/>
        <v>0</v>
      </c>
      <c r="V280" s="2">
        <v>38114</v>
      </c>
    </row>
    <row r="281" spans="1:22" x14ac:dyDescent="0.2">
      <c r="A281" s="2">
        <v>38121</v>
      </c>
      <c r="B281" s="5">
        <v>2.0099999999999998</v>
      </c>
      <c r="C281" s="5">
        <v>6.9190000000000005</v>
      </c>
      <c r="D281" s="5">
        <v>186.51</v>
      </c>
      <c r="E281" s="5">
        <v>157.5</v>
      </c>
      <c r="F281" s="5">
        <v>0.97829999999999995</v>
      </c>
      <c r="G281" s="5">
        <v>1.26</v>
      </c>
      <c r="H281" s="5">
        <v>2.0939999999999999</v>
      </c>
      <c r="I281" s="3">
        <v>1.75</v>
      </c>
      <c r="J281" t="s">
        <v>190</v>
      </c>
      <c r="K281">
        <v>0</v>
      </c>
      <c r="L281">
        <f t="shared" si="47"/>
        <v>3</v>
      </c>
      <c r="M281" s="5">
        <f t="shared" si="48"/>
        <v>-8.5952574590569819E-3</v>
      </c>
      <c r="N281" s="5">
        <f t="shared" si="44"/>
        <v>2.0099999999999996E-2</v>
      </c>
      <c r="O281" s="5">
        <f t="shared" si="45"/>
        <v>3.8564486675651821E-4</v>
      </c>
      <c r="P281" s="5">
        <f t="shared" si="49"/>
        <v>-8.9809023258135001E-3</v>
      </c>
      <c r="Q281" s="5">
        <f t="shared" si="50"/>
        <v>-5.7445868316393645E-3</v>
      </c>
      <c r="R281" s="15">
        <f t="shared" si="51"/>
        <v>-6.1302316983958827E-3</v>
      </c>
      <c r="S281">
        <f t="shared" si="46"/>
        <v>0</v>
      </c>
      <c r="T281">
        <f t="shared" si="52"/>
        <v>9</v>
      </c>
      <c r="U281" t="b">
        <f t="shared" si="53"/>
        <v>0</v>
      </c>
      <c r="V281" s="2">
        <v>38121</v>
      </c>
    </row>
    <row r="282" spans="1:22" x14ac:dyDescent="0.2">
      <c r="A282" s="2">
        <v>38128</v>
      </c>
      <c r="B282" s="5">
        <v>2.0299999999999998</v>
      </c>
      <c r="C282" s="5">
        <v>6.8823999999999996</v>
      </c>
      <c r="D282" s="5">
        <v>186.96299999999999</v>
      </c>
      <c r="E282" s="5">
        <v>157.83000000000001</v>
      </c>
      <c r="F282" s="5">
        <v>1.0190999999999999</v>
      </c>
      <c r="G282" s="5">
        <v>1.28</v>
      </c>
      <c r="H282" s="5">
        <v>2.09</v>
      </c>
      <c r="I282" s="3">
        <v>1.75</v>
      </c>
      <c r="J282" t="s">
        <v>191</v>
      </c>
      <c r="K282">
        <v>0</v>
      </c>
      <c r="L282">
        <f t="shared" si="47"/>
        <v>4</v>
      </c>
      <c r="M282" s="5">
        <f t="shared" si="48"/>
        <v>2.4288241917322928E-3</v>
      </c>
      <c r="N282" s="5">
        <f t="shared" si="44"/>
        <v>2.0299999999999999E-2</v>
      </c>
      <c r="O282" s="5">
        <f t="shared" si="45"/>
        <v>3.894731782421168E-4</v>
      </c>
      <c r="P282" s="5">
        <f t="shared" si="49"/>
        <v>2.039351013490176E-3</v>
      </c>
      <c r="Q282" s="5">
        <f t="shared" si="50"/>
        <v>2.09523809523815E-3</v>
      </c>
      <c r="R282" s="15">
        <f t="shared" si="51"/>
        <v>1.7057649169960332E-3</v>
      </c>
      <c r="S282">
        <f t="shared" si="46"/>
        <v>0</v>
      </c>
      <c r="T282">
        <f t="shared" si="52"/>
        <v>10</v>
      </c>
      <c r="U282" t="b">
        <f t="shared" si="53"/>
        <v>0</v>
      </c>
      <c r="V282" s="2">
        <v>38128</v>
      </c>
    </row>
    <row r="283" spans="1:22" x14ac:dyDescent="0.2">
      <c r="A283" s="2">
        <v>38135</v>
      </c>
      <c r="B283" s="5">
        <v>2.0099999999999998</v>
      </c>
      <c r="C283" s="5">
        <v>6.7232000000000003</v>
      </c>
      <c r="D283" s="5">
        <v>191.63800000000001</v>
      </c>
      <c r="E283" s="5">
        <v>161.66999999999999</v>
      </c>
      <c r="F283" s="5">
        <v>1.06</v>
      </c>
      <c r="G283" s="5">
        <v>1.3149999999999999</v>
      </c>
      <c r="H283" s="5">
        <v>2.0870000000000002</v>
      </c>
      <c r="I283" s="3">
        <v>1.75</v>
      </c>
      <c r="J283" t="s">
        <v>192</v>
      </c>
      <c r="K283">
        <v>1</v>
      </c>
      <c r="L283">
        <f t="shared" si="47"/>
        <v>0</v>
      </c>
      <c r="M283" s="5">
        <f t="shared" si="48"/>
        <v>2.5004947502981878E-2</v>
      </c>
      <c r="N283" s="5">
        <f t="shared" si="44"/>
        <v>2.0099999999999996E-2</v>
      </c>
      <c r="O283" s="5">
        <f t="shared" si="45"/>
        <v>3.8564486675651821E-4</v>
      </c>
      <c r="P283" s="5">
        <f t="shared" si="49"/>
        <v>2.461930263622536E-2</v>
      </c>
      <c r="Q283" s="5">
        <f t="shared" si="50"/>
        <v>2.4329975289868688E-2</v>
      </c>
      <c r="R283" s="15">
        <f t="shared" si="51"/>
        <v>2.394433042311217E-2</v>
      </c>
      <c r="S283">
        <f t="shared" si="46"/>
        <v>0</v>
      </c>
      <c r="T283">
        <f t="shared" si="52"/>
        <v>11</v>
      </c>
      <c r="U283" t="b">
        <f t="shared" si="53"/>
        <v>0</v>
      </c>
      <c r="V283" s="2">
        <v>38135</v>
      </c>
    </row>
    <row r="284" spans="1:22" x14ac:dyDescent="0.2">
      <c r="A284" s="2">
        <v>38142</v>
      </c>
      <c r="B284" s="5">
        <v>2.0299999999999998</v>
      </c>
      <c r="C284" s="5">
        <v>6.6665000000000001</v>
      </c>
      <c r="D284" s="5">
        <v>193.17099999999999</v>
      </c>
      <c r="E284" s="5">
        <v>163.05000000000001</v>
      </c>
      <c r="F284" s="5">
        <v>1.1896</v>
      </c>
      <c r="G284" s="5">
        <v>1.37375</v>
      </c>
      <c r="H284" s="5">
        <v>2.101</v>
      </c>
      <c r="I284" s="3">
        <v>1.75</v>
      </c>
      <c r="J284" t="s">
        <v>193</v>
      </c>
      <c r="K284">
        <v>0</v>
      </c>
      <c r="L284">
        <f t="shared" si="47"/>
        <v>1</v>
      </c>
      <c r="M284" s="5">
        <f t="shared" si="48"/>
        <v>7.9994573101367372E-3</v>
      </c>
      <c r="N284" s="5">
        <f t="shared" si="44"/>
        <v>2.0299999999999999E-2</v>
      </c>
      <c r="O284" s="5">
        <f t="shared" si="45"/>
        <v>3.894731782421168E-4</v>
      </c>
      <c r="P284" s="5">
        <f t="shared" si="49"/>
        <v>7.6099841318946204E-3</v>
      </c>
      <c r="Q284" s="5">
        <f t="shared" si="50"/>
        <v>8.5359064761552084E-3</v>
      </c>
      <c r="R284" s="15">
        <f t="shared" si="51"/>
        <v>8.1464332979130916E-3</v>
      </c>
      <c r="S284">
        <f t="shared" si="46"/>
        <v>0</v>
      </c>
      <c r="T284">
        <f t="shared" si="52"/>
        <v>12</v>
      </c>
      <c r="U284" t="b">
        <f t="shared" si="53"/>
        <v>0</v>
      </c>
      <c r="V284" s="2">
        <v>38142</v>
      </c>
    </row>
    <row r="285" spans="1:22" x14ac:dyDescent="0.2">
      <c r="A285" s="2">
        <v>38149</v>
      </c>
      <c r="B285" s="5">
        <v>2.02</v>
      </c>
      <c r="C285" s="5">
        <v>6.9107000000000003</v>
      </c>
      <c r="D285" s="5">
        <v>196.84100000000001</v>
      </c>
      <c r="E285" s="5">
        <v>166.25</v>
      </c>
      <c r="F285" s="5">
        <v>1.2814000000000001</v>
      </c>
      <c r="G285" s="5">
        <v>1.52</v>
      </c>
      <c r="H285" s="5">
        <v>2.1120000000000001</v>
      </c>
      <c r="I285" s="3">
        <v>1.75</v>
      </c>
      <c r="J285" t="s">
        <v>194</v>
      </c>
      <c r="K285">
        <v>0</v>
      </c>
      <c r="L285">
        <f t="shared" si="47"/>
        <v>2</v>
      </c>
      <c r="M285" s="5">
        <f t="shared" si="48"/>
        <v>1.8998710986638967E-2</v>
      </c>
      <c r="N285" s="5">
        <f t="shared" si="44"/>
        <v>2.0199999999999999E-2</v>
      </c>
      <c r="O285" s="5">
        <f t="shared" si="45"/>
        <v>3.8755904447485001E-4</v>
      </c>
      <c r="P285" s="5">
        <f t="shared" si="49"/>
        <v>1.8611151942164117E-2</v>
      </c>
      <c r="Q285" s="5">
        <f t="shared" si="50"/>
        <v>1.9625881631401443E-2</v>
      </c>
      <c r="R285" s="15">
        <f t="shared" si="51"/>
        <v>1.9238322586926593E-2</v>
      </c>
      <c r="S285">
        <f t="shared" si="46"/>
        <v>0</v>
      </c>
      <c r="T285">
        <f t="shared" si="52"/>
        <v>13</v>
      </c>
      <c r="U285" t="b">
        <f t="shared" si="53"/>
        <v>0</v>
      </c>
      <c r="V285" s="2">
        <v>38149</v>
      </c>
    </row>
    <row r="286" spans="1:22" x14ac:dyDescent="0.2">
      <c r="A286" s="2">
        <v>38156</v>
      </c>
      <c r="B286" s="5">
        <v>2.06</v>
      </c>
      <c r="C286" s="5">
        <v>6.8704000000000001</v>
      </c>
      <c r="D286" s="5">
        <v>201.958</v>
      </c>
      <c r="E286" s="5">
        <v>170.74</v>
      </c>
      <c r="F286" s="5">
        <v>1.2610000000000001</v>
      </c>
      <c r="G286" s="5">
        <v>1.55</v>
      </c>
      <c r="H286" s="5">
        <v>2.1230000000000002</v>
      </c>
      <c r="I286" s="3">
        <v>1.75</v>
      </c>
      <c r="J286" t="s">
        <v>195</v>
      </c>
      <c r="K286">
        <v>0</v>
      </c>
      <c r="L286">
        <f t="shared" si="47"/>
        <v>3</v>
      </c>
      <c r="M286" s="5">
        <f t="shared" si="48"/>
        <v>2.5995600510056338E-2</v>
      </c>
      <c r="N286" s="5">
        <f t="shared" si="44"/>
        <v>2.06E-2</v>
      </c>
      <c r="O286" s="5">
        <f t="shared" si="45"/>
        <v>3.9521531585995362E-4</v>
      </c>
      <c r="P286" s="5">
        <f t="shared" si="49"/>
        <v>2.5600385194196384E-2</v>
      </c>
      <c r="Q286" s="5">
        <f t="shared" si="50"/>
        <v>2.700751879699248E-2</v>
      </c>
      <c r="R286" s="15">
        <f t="shared" si="51"/>
        <v>2.6612303481132527E-2</v>
      </c>
      <c r="S286">
        <f t="shared" si="46"/>
        <v>0</v>
      </c>
      <c r="T286">
        <f t="shared" si="52"/>
        <v>14</v>
      </c>
      <c r="U286" t="b">
        <f t="shared" si="53"/>
        <v>0</v>
      </c>
      <c r="V286" s="2">
        <v>38156</v>
      </c>
    </row>
    <row r="287" spans="1:22" x14ac:dyDescent="0.2">
      <c r="A287" s="2">
        <v>38163</v>
      </c>
      <c r="B287" s="5">
        <v>2.0099999999999998</v>
      </c>
      <c r="C287" s="5">
        <v>6.8208000000000002</v>
      </c>
      <c r="D287" s="5">
        <v>204.642</v>
      </c>
      <c r="E287" s="5">
        <v>173.24</v>
      </c>
      <c r="F287" s="5">
        <v>1.2916000000000001</v>
      </c>
      <c r="G287" s="5">
        <v>1.58</v>
      </c>
      <c r="H287" s="5">
        <v>2.1219999999999999</v>
      </c>
      <c r="I287" s="3">
        <v>1.75</v>
      </c>
      <c r="J287" t="s">
        <v>196</v>
      </c>
      <c r="K287">
        <v>0</v>
      </c>
      <c r="L287">
        <f t="shared" si="47"/>
        <v>4</v>
      </c>
      <c r="M287" s="5">
        <f t="shared" si="48"/>
        <v>1.3289891957733779E-2</v>
      </c>
      <c r="N287" s="5">
        <f t="shared" si="44"/>
        <v>2.0099999999999996E-2</v>
      </c>
      <c r="O287" s="5">
        <f t="shared" si="45"/>
        <v>3.8564486675651821E-4</v>
      </c>
      <c r="P287" s="5">
        <f t="shared" si="49"/>
        <v>1.2904247090977261E-2</v>
      </c>
      <c r="Q287" s="5">
        <f t="shared" si="50"/>
        <v>1.4642145952910912E-2</v>
      </c>
      <c r="R287" s="15">
        <f t="shared" si="51"/>
        <v>1.4256501086154394E-2</v>
      </c>
      <c r="S287">
        <f t="shared" si="46"/>
        <v>0</v>
      </c>
      <c r="T287">
        <f t="shared" si="52"/>
        <v>15</v>
      </c>
      <c r="U287" t="b">
        <f t="shared" si="53"/>
        <v>0</v>
      </c>
      <c r="V287" s="2">
        <v>38163</v>
      </c>
    </row>
    <row r="288" spans="1:22" x14ac:dyDescent="0.2">
      <c r="A288" s="2">
        <v>38170</v>
      </c>
      <c r="B288" s="5">
        <v>1.97</v>
      </c>
      <c r="C288" s="5">
        <v>6.9129000000000005</v>
      </c>
      <c r="D288" s="5">
        <v>203.61099999999999</v>
      </c>
      <c r="E288" s="5">
        <v>172.15</v>
      </c>
      <c r="F288" s="5">
        <v>1.2814000000000001</v>
      </c>
      <c r="G288" s="5">
        <v>1.6</v>
      </c>
      <c r="H288" s="5">
        <v>2.1160000000000001</v>
      </c>
      <c r="I288" s="3">
        <v>1.75</v>
      </c>
      <c r="J288" t="s">
        <v>197</v>
      </c>
      <c r="K288">
        <v>1</v>
      </c>
      <c r="L288">
        <f t="shared" si="47"/>
        <v>0</v>
      </c>
      <c r="M288" s="5">
        <f t="shared" si="48"/>
        <v>-5.0380664770672823E-3</v>
      </c>
      <c r="N288" s="5">
        <f t="shared" si="44"/>
        <v>1.9699999999999999E-2</v>
      </c>
      <c r="O288" s="5">
        <f t="shared" si="45"/>
        <v>3.7798771633301698E-4</v>
      </c>
      <c r="P288" s="5">
        <f t="shared" si="49"/>
        <v>-5.4160541934002993E-3</v>
      </c>
      <c r="Q288" s="5">
        <f t="shared" si="50"/>
        <v>-6.2918494574001338E-3</v>
      </c>
      <c r="R288" s="15">
        <f t="shared" si="51"/>
        <v>-6.6698371737331508E-3</v>
      </c>
      <c r="S288">
        <f t="shared" si="46"/>
        <v>0</v>
      </c>
      <c r="T288">
        <f t="shared" si="52"/>
        <v>16</v>
      </c>
      <c r="U288" t="b">
        <f t="shared" si="53"/>
        <v>0</v>
      </c>
      <c r="V288" s="2">
        <v>38170</v>
      </c>
    </row>
    <row r="289" spans="1:22" x14ac:dyDescent="0.2">
      <c r="A289" s="2">
        <v>38177</v>
      </c>
      <c r="B289" s="5">
        <v>2.0099999999999998</v>
      </c>
      <c r="C289" s="5">
        <v>6.8152999999999997</v>
      </c>
      <c r="D289" s="5">
        <v>202.268</v>
      </c>
      <c r="E289" s="5">
        <v>171.06</v>
      </c>
      <c r="F289" s="5">
        <v>1.2610000000000001</v>
      </c>
      <c r="G289" s="5">
        <v>1.5899999999999999</v>
      </c>
      <c r="H289" s="5">
        <v>2.1139999999999999</v>
      </c>
      <c r="I289" s="3">
        <v>1.75</v>
      </c>
      <c r="J289" t="s">
        <v>198</v>
      </c>
      <c r="K289">
        <v>0</v>
      </c>
      <c r="L289">
        <f t="shared" si="47"/>
        <v>1</v>
      </c>
      <c r="M289" s="5">
        <f t="shared" si="48"/>
        <v>-6.5959108299649127E-3</v>
      </c>
      <c r="N289" s="5">
        <f t="shared" si="44"/>
        <v>2.0099999999999996E-2</v>
      </c>
      <c r="O289" s="5">
        <f t="shared" si="45"/>
        <v>3.8564486675651821E-4</v>
      </c>
      <c r="P289" s="5">
        <f t="shared" si="49"/>
        <v>-6.9815556967214309E-3</v>
      </c>
      <c r="Q289" s="5">
        <f t="shared" si="50"/>
        <v>-6.3316874818472035E-3</v>
      </c>
      <c r="R289" s="15">
        <f t="shared" si="51"/>
        <v>-6.7173323486037217E-3</v>
      </c>
      <c r="S289">
        <f t="shared" si="46"/>
        <v>0</v>
      </c>
      <c r="T289">
        <f t="shared" si="52"/>
        <v>17</v>
      </c>
      <c r="U289" t="b">
        <f t="shared" si="53"/>
        <v>0</v>
      </c>
      <c r="V289" s="2">
        <v>38177</v>
      </c>
    </row>
    <row r="290" spans="1:22" x14ac:dyDescent="0.2">
      <c r="A290" s="2">
        <v>38184</v>
      </c>
      <c r="B290" s="5">
        <v>2.04</v>
      </c>
      <c r="C290" s="5">
        <v>6.8198999999999996</v>
      </c>
      <c r="D290" s="5">
        <v>200.98500000000001</v>
      </c>
      <c r="E290" s="5">
        <v>169.85</v>
      </c>
      <c r="F290" s="5">
        <v>1.3324</v>
      </c>
      <c r="G290" s="5">
        <v>1.63</v>
      </c>
      <c r="H290" s="5">
        <v>2.1150000000000002</v>
      </c>
      <c r="I290" s="3">
        <v>1.75</v>
      </c>
      <c r="J290" t="s">
        <v>199</v>
      </c>
      <c r="K290">
        <v>0</v>
      </c>
      <c r="L290">
        <f t="shared" si="47"/>
        <v>2</v>
      </c>
      <c r="M290" s="5">
        <f t="shared" si="48"/>
        <v>-6.343069590839856E-3</v>
      </c>
      <c r="N290" s="5">
        <f t="shared" si="44"/>
        <v>2.0400000000000001E-2</v>
      </c>
      <c r="O290" s="5">
        <f t="shared" si="45"/>
        <v>3.9138726806076107E-4</v>
      </c>
      <c r="P290" s="5">
        <f t="shared" si="49"/>
        <v>-6.7344568589006171E-3</v>
      </c>
      <c r="Q290" s="5">
        <f t="shared" si="50"/>
        <v>-7.0735414474454306E-3</v>
      </c>
      <c r="R290" s="15">
        <f t="shared" si="51"/>
        <v>-7.4649287155061916E-3</v>
      </c>
      <c r="S290">
        <f t="shared" si="46"/>
        <v>0</v>
      </c>
      <c r="T290">
        <f t="shared" si="52"/>
        <v>18</v>
      </c>
      <c r="U290" t="b">
        <f t="shared" si="53"/>
        <v>0</v>
      </c>
      <c r="V290" s="2">
        <v>38184</v>
      </c>
    </row>
    <row r="291" spans="1:22" x14ac:dyDescent="0.2">
      <c r="A291" s="2">
        <v>38191</v>
      </c>
      <c r="B291" s="5">
        <v>2.04</v>
      </c>
      <c r="C291" s="5">
        <v>7.0406000000000004</v>
      </c>
      <c r="D291" s="5">
        <v>198.97800000000001</v>
      </c>
      <c r="E291" s="5">
        <v>168.41</v>
      </c>
      <c r="F291" s="5">
        <v>1.3528</v>
      </c>
      <c r="G291" s="5">
        <v>1.6600000000000001</v>
      </c>
      <c r="H291" s="5">
        <v>2.12</v>
      </c>
      <c r="I291" s="3">
        <v>1.75</v>
      </c>
      <c r="J291" t="s">
        <v>200</v>
      </c>
      <c r="K291">
        <v>0</v>
      </c>
      <c r="L291">
        <f t="shared" si="47"/>
        <v>3</v>
      </c>
      <c r="M291" s="5">
        <f t="shared" si="48"/>
        <v>-9.9858198373012907E-3</v>
      </c>
      <c r="N291" s="5">
        <f t="shared" si="44"/>
        <v>2.0400000000000001E-2</v>
      </c>
      <c r="O291" s="5">
        <f t="shared" si="45"/>
        <v>3.9138726806076107E-4</v>
      </c>
      <c r="P291" s="5">
        <f t="shared" si="49"/>
        <v>-1.0377207105362052E-2</v>
      </c>
      <c r="Q291" s="5">
        <f t="shared" si="50"/>
        <v>-8.4780688843096863E-3</v>
      </c>
      <c r="R291" s="15">
        <f t="shared" si="51"/>
        <v>-8.8694561523704474E-3</v>
      </c>
      <c r="S291">
        <f t="shared" si="46"/>
        <v>0</v>
      </c>
      <c r="T291">
        <f t="shared" si="52"/>
        <v>19</v>
      </c>
      <c r="U291" t="b">
        <f t="shared" si="53"/>
        <v>0</v>
      </c>
      <c r="V291" s="2">
        <v>38191</v>
      </c>
    </row>
    <row r="292" spans="1:22" x14ac:dyDescent="0.2">
      <c r="A292" s="2">
        <v>38198</v>
      </c>
      <c r="B292" s="5">
        <v>2.02</v>
      </c>
      <c r="C292" s="5">
        <v>7.0172999999999996</v>
      </c>
      <c r="D292" s="5">
        <v>201.708</v>
      </c>
      <c r="E292" s="5">
        <v>170.74</v>
      </c>
      <c r="F292" s="5">
        <v>1.4344999999999999</v>
      </c>
      <c r="G292" s="5">
        <v>1.7</v>
      </c>
      <c r="H292" s="5">
        <v>2.1160000000000001</v>
      </c>
      <c r="I292" s="3">
        <v>1.75</v>
      </c>
      <c r="J292" t="s">
        <v>201</v>
      </c>
      <c r="K292">
        <v>0</v>
      </c>
      <c r="L292">
        <f t="shared" si="47"/>
        <v>4</v>
      </c>
      <c r="M292" s="5">
        <f t="shared" si="48"/>
        <v>1.3720109760878119E-2</v>
      </c>
      <c r="N292" s="5">
        <f t="shared" si="44"/>
        <v>2.0199999999999999E-2</v>
      </c>
      <c r="O292" s="5">
        <f t="shared" si="45"/>
        <v>3.8755904447485001E-4</v>
      </c>
      <c r="P292" s="5">
        <f t="shared" si="49"/>
        <v>1.3332550716403269E-2</v>
      </c>
      <c r="Q292" s="5">
        <f t="shared" si="50"/>
        <v>1.3835282940443117E-2</v>
      </c>
      <c r="R292" s="15">
        <f t="shared" si="51"/>
        <v>1.3447723895968267E-2</v>
      </c>
      <c r="S292">
        <f t="shared" si="46"/>
        <v>0</v>
      </c>
      <c r="T292">
        <f t="shared" si="52"/>
        <v>20</v>
      </c>
      <c r="U292" t="b">
        <f t="shared" si="53"/>
        <v>0</v>
      </c>
      <c r="V292" s="2">
        <v>38198</v>
      </c>
    </row>
    <row r="293" spans="1:22" x14ac:dyDescent="0.2">
      <c r="A293" s="2">
        <v>38205</v>
      </c>
      <c r="B293" s="5">
        <v>2.04</v>
      </c>
      <c r="C293" s="5">
        <v>6.8041</v>
      </c>
      <c r="D293" s="5">
        <v>196.48</v>
      </c>
      <c r="E293" s="5">
        <v>166.01</v>
      </c>
      <c r="F293" s="5">
        <v>1.4243000000000001</v>
      </c>
      <c r="G293" s="5">
        <v>1.71</v>
      </c>
      <c r="H293" s="5">
        <v>2.1150000000000002</v>
      </c>
      <c r="I293" s="3">
        <v>1.75</v>
      </c>
      <c r="J293" t="s">
        <v>202</v>
      </c>
      <c r="K293">
        <v>0</v>
      </c>
      <c r="L293">
        <f t="shared" si="47"/>
        <v>5</v>
      </c>
      <c r="M293" s="5">
        <f t="shared" si="48"/>
        <v>-2.5918654688956377E-2</v>
      </c>
      <c r="N293" s="5">
        <f t="shared" si="44"/>
        <v>2.0400000000000001E-2</v>
      </c>
      <c r="O293" s="5">
        <f t="shared" si="45"/>
        <v>3.9138726806076107E-4</v>
      </c>
      <c r="P293" s="5">
        <f t="shared" si="49"/>
        <v>-2.6310041957017138E-2</v>
      </c>
      <c r="Q293" s="5">
        <f t="shared" si="50"/>
        <v>-2.7702940142907417E-2</v>
      </c>
      <c r="R293" s="15">
        <f t="shared" si="51"/>
        <v>-2.8094327410968178E-2</v>
      </c>
      <c r="S293">
        <f t="shared" si="46"/>
        <v>0</v>
      </c>
      <c r="T293">
        <f t="shared" si="52"/>
        <v>21</v>
      </c>
      <c r="U293" t="b">
        <f t="shared" si="53"/>
        <v>0</v>
      </c>
      <c r="V293" s="2">
        <v>38205</v>
      </c>
    </row>
    <row r="294" spans="1:22" x14ac:dyDescent="0.2">
      <c r="A294" s="2">
        <v>38212</v>
      </c>
      <c r="B294" s="5">
        <v>2.0099999999999998</v>
      </c>
      <c r="C294" s="5">
        <v>6.6909999999999998</v>
      </c>
      <c r="D294" s="5">
        <v>197.673</v>
      </c>
      <c r="E294" s="5">
        <v>167.28</v>
      </c>
      <c r="F294" s="5">
        <v>1.4243000000000001</v>
      </c>
      <c r="G294" s="5">
        <v>1.72</v>
      </c>
      <c r="H294" s="5">
        <v>2.1120000000000001</v>
      </c>
      <c r="I294" s="3">
        <v>1.75</v>
      </c>
      <c r="J294" t="s">
        <v>203</v>
      </c>
      <c r="K294">
        <v>1</v>
      </c>
      <c r="L294">
        <f t="shared" si="47"/>
        <v>0</v>
      </c>
      <c r="M294" s="5">
        <f t="shared" si="48"/>
        <v>6.0718648208468728E-3</v>
      </c>
      <c r="N294" s="5">
        <f t="shared" si="44"/>
        <v>2.0099999999999996E-2</v>
      </c>
      <c r="O294" s="5">
        <f t="shared" si="45"/>
        <v>3.8564486675651821E-4</v>
      </c>
      <c r="P294" s="5">
        <f t="shared" si="49"/>
        <v>5.6862199540903546E-3</v>
      </c>
      <c r="Q294" s="5">
        <f t="shared" si="50"/>
        <v>7.6501415577374665E-3</v>
      </c>
      <c r="R294" s="15">
        <f t="shared" si="51"/>
        <v>7.2644966909809483E-3</v>
      </c>
      <c r="S294">
        <f t="shared" si="46"/>
        <v>0</v>
      </c>
      <c r="T294">
        <f t="shared" si="52"/>
        <v>22</v>
      </c>
      <c r="U294" t="b">
        <f t="shared" si="53"/>
        <v>0</v>
      </c>
      <c r="V294" s="2">
        <v>38212</v>
      </c>
    </row>
    <row r="295" spans="1:22" x14ac:dyDescent="0.2">
      <c r="A295" s="2">
        <v>38219</v>
      </c>
      <c r="B295" s="5">
        <v>2.0099999999999998</v>
      </c>
      <c r="C295" s="5">
        <v>6.7138</v>
      </c>
      <c r="D295" s="5">
        <v>200.97200000000001</v>
      </c>
      <c r="E295" s="5">
        <v>169.96</v>
      </c>
      <c r="F295" s="5">
        <v>1.4753000000000001</v>
      </c>
      <c r="G295" s="5">
        <v>1.74</v>
      </c>
      <c r="H295" s="5">
        <v>2.1139999999999999</v>
      </c>
      <c r="I295" s="3">
        <v>1.75</v>
      </c>
      <c r="J295" t="s">
        <v>204</v>
      </c>
      <c r="K295">
        <v>0</v>
      </c>
      <c r="L295">
        <f t="shared" si="47"/>
        <v>1</v>
      </c>
      <c r="M295" s="5">
        <f t="shared" si="48"/>
        <v>1.6689178592928844E-2</v>
      </c>
      <c r="N295" s="5">
        <f t="shared" si="44"/>
        <v>2.0099999999999996E-2</v>
      </c>
      <c r="O295" s="5">
        <f t="shared" si="45"/>
        <v>3.8564486675651821E-4</v>
      </c>
      <c r="P295" s="5">
        <f t="shared" si="49"/>
        <v>1.6303533726172326E-2</v>
      </c>
      <c r="Q295" s="5">
        <f t="shared" si="50"/>
        <v>1.6021042563366894E-2</v>
      </c>
      <c r="R295" s="15">
        <f t="shared" si="51"/>
        <v>1.5635397696610376E-2</v>
      </c>
      <c r="S295">
        <f t="shared" si="46"/>
        <v>0</v>
      </c>
      <c r="T295">
        <f t="shared" si="52"/>
        <v>23</v>
      </c>
      <c r="U295" t="b">
        <f t="shared" si="53"/>
        <v>0</v>
      </c>
      <c r="V295" s="2">
        <v>38219</v>
      </c>
    </row>
    <row r="296" spans="1:22" x14ac:dyDescent="0.2">
      <c r="A296" s="2">
        <v>38226</v>
      </c>
      <c r="B296" s="5">
        <v>1.98</v>
      </c>
      <c r="C296" s="5">
        <v>6.9577999999999998</v>
      </c>
      <c r="D296" s="5">
        <v>204.59899999999999</v>
      </c>
      <c r="E296" s="5">
        <v>172.65100000000001</v>
      </c>
      <c r="F296" s="5">
        <v>1.5468999999999999</v>
      </c>
      <c r="G296" s="5">
        <v>1.79</v>
      </c>
      <c r="H296" s="5">
        <v>2.1150000000000002</v>
      </c>
      <c r="I296" s="3">
        <v>1.75</v>
      </c>
      <c r="J296" t="s">
        <v>205</v>
      </c>
      <c r="K296">
        <v>0</v>
      </c>
      <c r="L296">
        <f t="shared" si="47"/>
        <v>2</v>
      </c>
      <c r="M296" s="5">
        <f t="shared" si="48"/>
        <v>1.8047290169774799E-2</v>
      </c>
      <c r="N296" s="5">
        <f t="shared" si="44"/>
        <v>1.9799999999999998E-2</v>
      </c>
      <c r="O296" s="5">
        <f t="shared" si="45"/>
        <v>3.7990206987559283E-4</v>
      </c>
      <c r="P296" s="5">
        <f t="shared" si="49"/>
        <v>1.7667388099899206E-2</v>
      </c>
      <c r="Q296" s="5">
        <f t="shared" si="50"/>
        <v>1.583313720875501E-2</v>
      </c>
      <c r="R296" s="15">
        <f t="shared" si="51"/>
        <v>1.5453235138879418E-2</v>
      </c>
      <c r="S296">
        <f t="shared" si="46"/>
        <v>0</v>
      </c>
      <c r="T296">
        <f t="shared" si="52"/>
        <v>24</v>
      </c>
      <c r="U296" t="b">
        <f t="shared" si="53"/>
        <v>0</v>
      </c>
      <c r="V296" s="2">
        <v>38226</v>
      </c>
    </row>
    <row r="297" spans="1:22" x14ac:dyDescent="0.2">
      <c r="A297" s="2">
        <v>38233</v>
      </c>
      <c r="B297" s="5">
        <v>2</v>
      </c>
      <c r="C297" s="5">
        <v>6.8979999999999997</v>
      </c>
      <c r="D297" s="5">
        <v>208.446</v>
      </c>
      <c r="E297" s="5">
        <v>176.17699999999999</v>
      </c>
      <c r="F297" s="5">
        <v>1.6387</v>
      </c>
      <c r="G297" s="5">
        <v>1.8199999999999998</v>
      </c>
      <c r="H297" s="5">
        <v>2.1139999999999999</v>
      </c>
      <c r="I297" s="3">
        <v>1.75</v>
      </c>
      <c r="J297" t="s">
        <v>206</v>
      </c>
      <c r="K297">
        <v>0</v>
      </c>
      <c r="L297">
        <f t="shared" si="47"/>
        <v>3</v>
      </c>
      <c r="M297" s="5">
        <f t="shared" si="48"/>
        <v>1.8802633443956163E-2</v>
      </c>
      <c r="N297" s="5">
        <f t="shared" si="44"/>
        <v>0.02</v>
      </c>
      <c r="O297" s="5">
        <f t="shared" si="45"/>
        <v>3.8373064508534505E-4</v>
      </c>
      <c r="P297" s="5">
        <f t="shared" si="49"/>
        <v>1.8418902798870818E-2</v>
      </c>
      <c r="Q297" s="5">
        <f t="shared" si="50"/>
        <v>2.0422702445974661E-2</v>
      </c>
      <c r="R297" s="15">
        <f t="shared" si="51"/>
        <v>2.0038971800889316E-2</v>
      </c>
      <c r="S297">
        <f t="shared" si="46"/>
        <v>0</v>
      </c>
      <c r="T297">
        <f t="shared" si="52"/>
        <v>25</v>
      </c>
      <c r="U297" t="b">
        <f t="shared" si="53"/>
        <v>0</v>
      </c>
      <c r="V297" s="2">
        <v>38233</v>
      </c>
    </row>
    <row r="298" spans="1:22" x14ac:dyDescent="0.2">
      <c r="A298" s="2">
        <v>38240</v>
      </c>
      <c r="B298" s="5">
        <v>1.97</v>
      </c>
      <c r="C298" s="5">
        <v>6.8143000000000002</v>
      </c>
      <c r="D298" s="5">
        <v>207.874</v>
      </c>
      <c r="E298" s="5">
        <v>175.46899999999999</v>
      </c>
      <c r="F298" s="5">
        <v>1.649</v>
      </c>
      <c r="G298" s="5">
        <v>1.8743799999999999</v>
      </c>
      <c r="H298" s="5">
        <v>2.1160000000000001</v>
      </c>
      <c r="I298" s="3">
        <v>1.75</v>
      </c>
      <c r="J298" t="s">
        <v>207</v>
      </c>
      <c r="K298">
        <v>0</v>
      </c>
      <c r="L298">
        <f t="shared" si="47"/>
        <v>4</v>
      </c>
      <c r="M298" s="5">
        <f t="shared" si="48"/>
        <v>-2.7441159820769112E-3</v>
      </c>
      <c r="N298" s="5">
        <f t="shared" si="44"/>
        <v>1.9699999999999999E-2</v>
      </c>
      <c r="O298" s="5">
        <f t="shared" si="45"/>
        <v>3.7798771633301698E-4</v>
      </c>
      <c r="P298" s="5">
        <f t="shared" si="49"/>
        <v>-3.1221036984099282E-3</v>
      </c>
      <c r="Q298" s="5">
        <f t="shared" si="50"/>
        <v>-4.0186857535319254E-3</v>
      </c>
      <c r="R298" s="15">
        <f t="shared" si="51"/>
        <v>-4.3966734698649423E-3</v>
      </c>
      <c r="S298">
        <f t="shared" si="46"/>
        <v>0</v>
      </c>
      <c r="T298">
        <f t="shared" si="52"/>
        <v>26</v>
      </c>
      <c r="U298" t="b">
        <f t="shared" si="53"/>
        <v>0</v>
      </c>
      <c r="V298" s="2">
        <v>38240</v>
      </c>
    </row>
    <row r="299" spans="1:22" x14ac:dyDescent="0.2">
      <c r="A299" s="2">
        <v>38247</v>
      </c>
      <c r="B299" s="5">
        <v>1.9</v>
      </c>
      <c r="C299" s="5">
        <v>6.9169</v>
      </c>
      <c r="D299" s="5">
        <v>214.01499999999999</v>
      </c>
      <c r="E299" s="5">
        <v>180.80799999999999</v>
      </c>
      <c r="F299" s="5">
        <v>1.6901000000000002</v>
      </c>
      <c r="G299" s="5">
        <v>1.9100000000000001</v>
      </c>
      <c r="H299" s="5">
        <v>2.1160000000000001</v>
      </c>
      <c r="I299" s="3">
        <v>1.75</v>
      </c>
      <c r="J299" t="s">
        <v>208</v>
      </c>
      <c r="K299">
        <v>0</v>
      </c>
      <c r="L299">
        <f t="shared" si="47"/>
        <v>5</v>
      </c>
      <c r="M299" s="5">
        <f t="shared" si="48"/>
        <v>2.9541934056207086E-2</v>
      </c>
      <c r="N299" s="5">
        <f t="shared" si="44"/>
        <v>1.9E-2</v>
      </c>
      <c r="O299" s="5">
        <f t="shared" si="45"/>
        <v>3.645860104972698E-4</v>
      </c>
      <c r="P299" s="5">
        <f t="shared" si="49"/>
        <v>2.9177348045709817E-2</v>
      </c>
      <c r="Q299" s="5">
        <f t="shared" si="50"/>
        <v>3.0427026996221462E-2</v>
      </c>
      <c r="R299" s="15">
        <f t="shared" si="51"/>
        <v>3.0062440985724193E-2</v>
      </c>
      <c r="S299">
        <f t="shared" si="46"/>
        <v>0</v>
      </c>
      <c r="T299">
        <f t="shared" si="52"/>
        <v>27</v>
      </c>
      <c r="U299" t="b">
        <f t="shared" si="53"/>
        <v>0</v>
      </c>
      <c r="V299" s="2">
        <v>38247</v>
      </c>
    </row>
    <row r="300" spans="1:22" x14ac:dyDescent="0.2">
      <c r="A300" s="2">
        <v>38254</v>
      </c>
      <c r="B300" s="5">
        <v>1.95</v>
      </c>
      <c r="C300" s="5">
        <v>6.8044000000000002</v>
      </c>
      <c r="D300" s="5">
        <v>216.988</v>
      </c>
      <c r="E300" s="5">
        <v>183.107</v>
      </c>
      <c r="F300" s="5">
        <v>1.7204999999999999</v>
      </c>
      <c r="G300" s="5">
        <v>1.96</v>
      </c>
      <c r="H300" s="5">
        <v>2.1160000000000001</v>
      </c>
      <c r="I300" s="3">
        <v>1.75</v>
      </c>
      <c r="J300" t="s">
        <v>209</v>
      </c>
      <c r="K300">
        <v>1</v>
      </c>
      <c r="L300">
        <f t="shared" si="47"/>
        <v>0</v>
      </c>
      <c r="M300" s="5">
        <f t="shared" si="48"/>
        <v>1.3891549657734314E-2</v>
      </c>
      <c r="N300" s="5">
        <f t="shared" si="44"/>
        <v>1.95E-2</v>
      </c>
      <c r="O300" s="5">
        <f t="shared" si="45"/>
        <v>3.7415887736114151E-4</v>
      </c>
      <c r="P300" s="5">
        <f t="shared" si="49"/>
        <v>1.3517390780373173E-2</v>
      </c>
      <c r="Q300" s="5">
        <f t="shared" si="50"/>
        <v>1.2715145347551138E-2</v>
      </c>
      <c r="R300" s="15">
        <f t="shared" si="51"/>
        <v>1.2340986470189996E-2</v>
      </c>
      <c r="S300">
        <f t="shared" si="46"/>
        <v>0</v>
      </c>
      <c r="T300">
        <f t="shared" si="52"/>
        <v>28</v>
      </c>
      <c r="U300" t="b">
        <f t="shared" si="53"/>
        <v>0</v>
      </c>
      <c r="V300" s="2">
        <v>38254</v>
      </c>
    </row>
    <row r="301" spans="1:22" x14ac:dyDescent="0.2">
      <c r="A301" s="2">
        <v>38261</v>
      </c>
      <c r="B301" s="5">
        <v>2.0099999999999998</v>
      </c>
      <c r="C301" s="5">
        <v>6.6775000000000002</v>
      </c>
      <c r="D301" s="5">
        <v>223.18700000000001</v>
      </c>
      <c r="E301" s="5">
        <v>188.833</v>
      </c>
      <c r="F301" s="5">
        <v>1.6796</v>
      </c>
      <c r="G301" s="5">
        <v>2.0274999999999999</v>
      </c>
      <c r="H301" s="5">
        <v>2.1480000000000001</v>
      </c>
      <c r="I301" s="3">
        <v>1.75</v>
      </c>
      <c r="J301" t="s">
        <v>210</v>
      </c>
      <c r="K301">
        <v>0</v>
      </c>
      <c r="L301">
        <f t="shared" si="47"/>
        <v>1</v>
      </c>
      <c r="M301" s="5">
        <f t="shared" si="48"/>
        <v>2.8568400095857927E-2</v>
      </c>
      <c r="N301" s="5">
        <f t="shared" si="44"/>
        <v>2.0099999999999996E-2</v>
      </c>
      <c r="O301" s="5">
        <f t="shared" si="45"/>
        <v>3.8564486675651821E-4</v>
      </c>
      <c r="P301" s="5">
        <f t="shared" si="49"/>
        <v>2.8182755229101408E-2</v>
      </c>
      <c r="Q301" s="5">
        <f t="shared" si="50"/>
        <v>3.1271333154931247E-2</v>
      </c>
      <c r="R301" s="15">
        <f t="shared" si="51"/>
        <v>3.0885688288174729E-2</v>
      </c>
      <c r="S301">
        <f t="shared" si="46"/>
        <v>0</v>
      </c>
      <c r="T301">
        <f t="shared" si="52"/>
        <v>29</v>
      </c>
      <c r="U301" t="b">
        <f t="shared" si="53"/>
        <v>0</v>
      </c>
      <c r="V301" s="2">
        <v>38261</v>
      </c>
    </row>
    <row r="302" spans="1:22" x14ac:dyDescent="0.2">
      <c r="A302" s="2">
        <v>38268</v>
      </c>
      <c r="B302" s="5">
        <v>1.99</v>
      </c>
      <c r="C302" s="5">
        <v>6.6821999999999999</v>
      </c>
      <c r="D302" s="5">
        <v>227.05099999999999</v>
      </c>
      <c r="E302" s="5">
        <v>192.14699999999999</v>
      </c>
      <c r="F302" s="5">
        <v>1.6795</v>
      </c>
      <c r="G302" s="5">
        <v>2.06</v>
      </c>
      <c r="H302" s="5">
        <v>2.149</v>
      </c>
      <c r="I302" s="3">
        <v>1.75</v>
      </c>
      <c r="J302" t="s">
        <v>211</v>
      </c>
      <c r="K302">
        <v>0</v>
      </c>
      <c r="L302">
        <f t="shared" si="47"/>
        <v>2</v>
      </c>
      <c r="M302" s="5">
        <f t="shared" si="48"/>
        <v>1.7312836321111691E-2</v>
      </c>
      <c r="N302" s="5">
        <f t="shared" si="44"/>
        <v>1.9900000000000001E-2</v>
      </c>
      <c r="O302" s="5">
        <f t="shared" si="45"/>
        <v>3.8181637945911007E-4</v>
      </c>
      <c r="P302" s="5">
        <f t="shared" si="49"/>
        <v>1.6931019941652581E-2</v>
      </c>
      <c r="Q302" s="5">
        <f t="shared" si="50"/>
        <v>1.7549898587641E-2</v>
      </c>
      <c r="R302" s="15">
        <f t="shared" si="51"/>
        <v>1.716808220818189E-2</v>
      </c>
      <c r="S302">
        <f t="shared" si="46"/>
        <v>0</v>
      </c>
      <c r="T302">
        <f t="shared" si="52"/>
        <v>30</v>
      </c>
      <c r="U302" t="b">
        <f t="shared" si="53"/>
        <v>0</v>
      </c>
      <c r="V302" s="2">
        <v>38268</v>
      </c>
    </row>
    <row r="303" spans="1:22" x14ac:dyDescent="0.2">
      <c r="A303" s="2">
        <v>38275</v>
      </c>
      <c r="B303" s="5">
        <v>1.99</v>
      </c>
      <c r="C303" s="5">
        <v>6.5875000000000004</v>
      </c>
      <c r="D303" s="5">
        <v>217.42099999999999</v>
      </c>
      <c r="E303" s="5">
        <v>183.62</v>
      </c>
      <c r="F303" s="5">
        <v>1.7408999999999999</v>
      </c>
      <c r="G303" s="5">
        <v>2.0699999999999998</v>
      </c>
      <c r="H303" s="5">
        <v>2.1459999999999999</v>
      </c>
      <c r="I303" s="3">
        <v>1.75</v>
      </c>
      <c r="J303" t="s">
        <v>212</v>
      </c>
      <c r="K303">
        <v>0</v>
      </c>
      <c r="L303">
        <f t="shared" si="47"/>
        <v>3</v>
      </c>
      <c r="M303" s="5">
        <f t="shared" si="48"/>
        <v>-4.2413378492056841E-2</v>
      </c>
      <c r="N303" s="5">
        <f t="shared" si="44"/>
        <v>1.9900000000000001E-2</v>
      </c>
      <c r="O303" s="5">
        <f t="shared" si="45"/>
        <v>3.8181637945911007E-4</v>
      </c>
      <c r="P303" s="5">
        <f t="shared" si="49"/>
        <v>-4.2795194871515951E-2</v>
      </c>
      <c r="Q303" s="5">
        <f t="shared" si="50"/>
        <v>-4.4377481823811959E-2</v>
      </c>
      <c r="R303" s="15">
        <f t="shared" si="51"/>
        <v>-4.475929820327107E-2</v>
      </c>
      <c r="S303">
        <f t="shared" si="46"/>
        <v>0</v>
      </c>
      <c r="T303">
        <f t="shared" si="52"/>
        <v>31</v>
      </c>
      <c r="U303" t="b">
        <f t="shared" si="53"/>
        <v>0</v>
      </c>
      <c r="V303" s="2">
        <v>38275</v>
      </c>
    </row>
    <row r="304" spans="1:22" x14ac:dyDescent="0.2">
      <c r="A304" s="2">
        <v>38282</v>
      </c>
      <c r="B304" s="5">
        <v>2.0099999999999998</v>
      </c>
      <c r="C304" s="5">
        <v>6.4741</v>
      </c>
      <c r="D304" s="5">
        <v>221.86799999999999</v>
      </c>
      <c r="E304" s="5">
        <v>187.59100000000001</v>
      </c>
      <c r="F304" s="5">
        <v>1.833</v>
      </c>
      <c r="G304" s="5">
        <v>2.11</v>
      </c>
      <c r="H304" s="5">
        <v>2.145</v>
      </c>
      <c r="I304" s="3">
        <v>1.75</v>
      </c>
      <c r="J304" t="s">
        <v>213</v>
      </c>
      <c r="K304">
        <v>0</v>
      </c>
      <c r="L304">
        <f t="shared" si="47"/>
        <v>4</v>
      </c>
      <c r="M304" s="5">
        <f t="shared" si="48"/>
        <v>2.0453406064731672E-2</v>
      </c>
      <c r="N304" s="5">
        <f t="shared" si="44"/>
        <v>2.0099999999999996E-2</v>
      </c>
      <c r="O304" s="5">
        <f t="shared" si="45"/>
        <v>3.8564486675651821E-4</v>
      </c>
      <c r="P304" s="5">
        <f t="shared" si="49"/>
        <v>2.0067761197975154E-2</v>
      </c>
      <c r="Q304" s="5">
        <f t="shared" si="50"/>
        <v>2.162618451149112E-2</v>
      </c>
      <c r="R304" s="15">
        <f t="shared" si="51"/>
        <v>2.1240539644734602E-2</v>
      </c>
      <c r="S304">
        <f t="shared" si="46"/>
        <v>0</v>
      </c>
      <c r="T304">
        <f t="shared" si="52"/>
        <v>32</v>
      </c>
      <c r="U304" t="b">
        <f t="shared" si="53"/>
        <v>0</v>
      </c>
      <c r="V304" s="2">
        <v>38282</v>
      </c>
    </row>
    <row r="305" spans="1:22" x14ac:dyDescent="0.2">
      <c r="A305" s="2">
        <v>38289</v>
      </c>
      <c r="B305" s="5">
        <v>1.99</v>
      </c>
      <c r="C305" s="5">
        <v>6.3616999999999999</v>
      </c>
      <c r="D305" s="5">
        <v>213.47800000000001</v>
      </c>
      <c r="E305" s="5">
        <v>180.006</v>
      </c>
      <c r="F305" s="5">
        <v>1.8942999999999999</v>
      </c>
      <c r="G305" s="5">
        <v>2.17</v>
      </c>
      <c r="H305" s="5">
        <v>2.153</v>
      </c>
      <c r="I305" s="3">
        <v>1.75</v>
      </c>
      <c r="J305" t="s">
        <v>214</v>
      </c>
      <c r="K305">
        <v>0</v>
      </c>
      <c r="L305">
        <f t="shared" si="47"/>
        <v>5</v>
      </c>
      <c r="M305" s="5">
        <f t="shared" si="48"/>
        <v>-3.7815277552418536E-2</v>
      </c>
      <c r="N305" s="5">
        <f t="shared" si="44"/>
        <v>1.9900000000000001E-2</v>
      </c>
      <c r="O305" s="5">
        <f t="shared" si="45"/>
        <v>3.8181637945911007E-4</v>
      </c>
      <c r="P305" s="5">
        <f t="shared" si="49"/>
        <v>-3.8197093931877646E-2</v>
      </c>
      <c r="Q305" s="5">
        <f t="shared" si="50"/>
        <v>-4.0433709506319637E-2</v>
      </c>
      <c r="R305" s="15">
        <f t="shared" si="51"/>
        <v>-4.0815525885778747E-2</v>
      </c>
      <c r="S305">
        <f t="shared" si="46"/>
        <v>0</v>
      </c>
      <c r="T305">
        <f t="shared" si="52"/>
        <v>33</v>
      </c>
      <c r="U305" t="b">
        <f t="shared" si="53"/>
        <v>0</v>
      </c>
      <c r="V305" s="2">
        <v>38289</v>
      </c>
    </row>
    <row r="306" spans="1:22" x14ac:dyDescent="0.2">
      <c r="A306" s="2">
        <v>38296</v>
      </c>
      <c r="B306" s="5">
        <v>2.0099999999999998</v>
      </c>
      <c r="C306" s="5">
        <v>6.3112000000000004</v>
      </c>
      <c r="D306" s="5">
        <v>220.12200000000001</v>
      </c>
      <c r="E306" s="5">
        <v>185.291</v>
      </c>
      <c r="F306" s="5">
        <v>2.0171999999999999</v>
      </c>
      <c r="G306" s="5">
        <v>2.2200000000000002</v>
      </c>
      <c r="H306" s="5">
        <v>2.161</v>
      </c>
      <c r="I306" s="3">
        <v>1.75</v>
      </c>
      <c r="J306" t="s">
        <v>215</v>
      </c>
      <c r="K306">
        <v>1</v>
      </c>
      <c r="L306">
        <f t="shared" si="47"/>
        <v>0</v>
      </c>
      <c r="M306" s="5">
        <f t="shared" si="48"/>
        <v>3.1122644956389056E-2</v>
      </c>
      <c r="N306" s="5">
        <f t="shared" si="44"/>
        <v>2.0099999999999996E-2</v>
      </c>
      <c r="O306" s="5">
        <f t="shared" si="45"/>
        <v>3.8564486675651821E-4</v>
      </c>
      <c r="P306" s="5">
        <f t="shared" si="49"/>
        <v>3.0737000089632538E-2</v>
      </c>
      <c r="Q306" s="5">
        <f t="shared" si="50"/>
        <v>2.9360132440029663E-2</v>
      </c>
      <c r="R306" s="15">
        <f t="shared" si="51"/>
        <v>2.8974487573273144E-2</v>
      </c>
      <c r="S306">
        <f t="shared" si="46"/>
        <v>0</v>
      </c>
      <c r="T306">
        <f t="shared" si="52"/>
        <v>34</v>
      </c>
      <c r="U306" t="b">
        <f t="shared" si="53"/>
        <v>0</v>
      </c>
      <c r="V306" s="2">
        <v>38296</v>
      </c>
    </row>
    <row r="307" spans="1:22" x14ac:dyDescent="0.2">
      <c r="A307" s="2">
        <v>38303</v>
      </c>
      <c r="B307" s="5">
        <v>2</v>
      </c>
      <c r="C307" s="5">
        <v>6.2483000000000004</v>
      </c>
      <c r="D307" s="5">
        <v>220.82</v>
      </c>
      <c r="E307" s="5">
        <v>185.28700000000001</v>
      </c>
      <c r="F307" s="5">
        <v>2.0579999999999998</v>
      </c>
      <c r="G307" s="5">
        <v>2.29</v>
      </c>
      <c r="H307" s="5">
        <v>2.1720000000000002</v>
      </c>
      <c r="I307" s="3">
        <v>1.75</v>
      </c>
      <c r="J307" t="s">
        <v>216</v>
      </c>
      <c r="K307">
        <v>0</v>
      </c>
      <c r="L307">
        <f t="shared" si="47"/>
        <v>1</v>
      </c>
      <c r="M307" s="5">
        <f t="shared" si="48"/>
        <v>3.1709688263779068E-3</v>
      </c>
      <c r="N307" s="5">
        <f t="shared" si="44"/>
        <v>0.02</v>
      </c>
      <c r="O307" s="5">
        <f t="shared" si="45"/>
        <v>3.8373064508534505E-4</v>
      </c>
      <c r="P307" s="5">
        <f t="shared" si="49"/>
        <v>2.7872381812925617E-3</v>
      </c>
      <c r="Q307" s="5">
        <f t="shared" si="50"/>
        <v>-2.1587664808309093E-5</v>
      </c>
      <c r="R307" s="15">
        <f t="shared" si="51"/>
        <v>-4.0531830989365414E-4</v>
      </c>
      <c r="S307">
        <f t="shared" si="46"/>
        <v>0</v>
      </c>
      <c r="T307">
        <f t="shared" si="52"/>
        <v>35</v>
      </c>
      <c r="U307" t="b">
        <f t="shared" si="53"/>
        <v>0</v>
      </c>
      <c r="V307" s="2">
        <v>38303</v>
      </c>
    </row>
    <row r="308" spans="1:22" x14ac:dyDescent="0.2">
      <c r="A308" s="2">
        <v>38310</v>
      </c>
      <c r="B308" s="5">
        <v>1.98</v>
      </c>
      <c r="C308" s="5">
        <v>6.258</v>
      </c>
      <c r="D308" s="5">
        <v>226.113</v>
      </c>
      <c r="E308" s="5">
        <v>189.78</v>
      </c>
      <c r="F308" s="5">
        <v>2.1297999999999999</v>
      </c>
      <c r="G308" s="5">
        <v>2.3449999999999998</v>
      </c>
      <c r="H308" s="5">
        <v>2.1760000000000002</v>
      </c>
      <c r="I308" s="3">
        <v>1.75</v>
      </c>
      <c r="J308" t="s">
        <v>217</v>
      </c>
      <c r="K308">
        <v>0</v>
      </c>
      <c r="L308">
        <f t="shared" si="47"/>
        <v>2</v>
      </c>
      <c r="M308" s="5">
        <f t="shared" si="48"/>
        <v>2.3969749116927952E-2</v>
      </c>
      <c r="N308" s="5">
        <f t="shared" si="44"/>
        <v>1.9799999999999998E-2</v>
      </c>
      <c r="O308" s="5">
        <f t="shared" si="45"/>
        <v>3.7990206987559283E-4</v>
      </c>
      <c r="P308" s="5">
        <f t="shared" si="49"/>
        <v>2.3589847047052359E-2</v>
      </c>
      <c r="Q308" s="5">
        <f t="shared" si="50"/>
        <v>2.4248867972388677E-2</v>
      </c>
      <c r="R308" s="15">
        <f t="shared" si="51"/>
        <v>2.3868965902513084E-2</v>
      </c>
      <c r="S308">
        <f t="shared" si="46"/>
        <v>0</v>
      </c>
      <c r="T308">
        <f t="shared" si="52"/>
        <v>36</v>
      </c>
      <c r="U308" t="b">
        <f t="shared" si="53"/>
        <v>0</v>
      </c>
      <c r="V308" s="2">
        <v>38310</v>
      </c>
    </row>
    <row r="309" spans="1:22" x14ac:dyDescent="0.2">
      <c r="A309" s="2">
        <v>38317</v>
      </c>
      <c r="B309" s="5">
        <v>1.97</v>
      </c>
      <c r="C309" s="5">
        <v>6.1005000000000003</v>
      </c>
      <c r="D309" s="5">
        <v>230.67</v>
      </c>
      <c r="E309" s="5">
        <v>193.51400000000001</v>
      </c>
      <c r="F309" s="5">
        <v>2.1911</v>
      </c>
      <c r="G309" s="5">
        <v>2.4</v>
      </c>
      <c r="H309" s="5">
        <v>2.177</v>
      </c>
      <c r="I309" s="3">
        <v>1.75</v>
      </c>
      <c r="J309" t="s">
        <v>218</v>
      </c>
      <c r="K309">
        <v>0</v>
      </c>
      <c r="L309">
        <f t="shared" si="47"/>
        <v>3</v>
      </c>
      <c r="M309" s="5">
        <f t="shared" si="48"/>
        <v>2.0153639994162198E-2</v>
      </c>
      <c r="N309" s="5">
        <f t="shared" si="44"/>
        <v>1.9699999999999999E-2</v>
      </c>
      <c r="O309" s="5">
        <f t="shared" si="45"/>
        <v>3.7798771633301698E-4</v>
      </c>
      <c r="P309" s="5">
        <f t="shared" si="49"/>
        <v>1.9775652277829181E-2</v>
      </c>
      <c r="Q309" s="5">
        <f t="shared" si="50"/>
        <v>1.9675413636842665E-2</v>
      </c>
      <c r="R309" s="15">
        <f t="shared" si="51"/>
        <v>1.9297425920509648E-2</v>
      </c>
      <c r="S309">
        <f t="shared" si="46"/>
        <v>0</v>
      </c>
      <c r="T309">
        <f t="shared" si="52"/>
        <v>37</v>
      </c>
      <c r="U309" t="b">
        <f t="shared" si="53"/>
        <v>0</v>
      </c>
      <c r="V309" s="2">
        <v>38317</v>
      </c>
    </row>
    <row r="310" spans="1:22" x14ac:dyDescent="0.2">
      <c r="A310" s="2">
        <v>38324</v>
      </c>
      <c r="B310" s="5">
        <v>1.99</v>
      </c>
      <c r="C310" s="5">
        <v>6.0631000000000004</v>
      </c>
      <c r="D310" s="5">
        <v>227.28399999999999</v>
      </c>
      <c r="E310" s="5">
        <v>189.77099999999999</v>
      </c>
      <c r="F310" s="5">
        <v>2.2015000000000002</v>
      </c>
      <c r="G310" s="5">
        <v>2.44</v>
      </c>
      <c r="H310" s="5">
        <v>2.1739999999999999</v>
      </c>
      <c r="I310" s="3">
        <v>1.75</v>
      </c>
      <c r="J310" t="s">
        <v>219</v>
      </c>
      <c r="K310">
        <v>0</v>
      </c>
      <c r="L310">
        <f t="shared" si="47"/>
        <v>4</v>
      </c>
      <c r="M310" s="5">
        <f t="shared" si="48"/>
        <v>-1.4678978627476469E-2</v>
      </c>
      <c r="N310" s="5">
        <f t="shared" si="44"/>
        <v>1.9900000000000001E-2</v>
      </c>
      <c r="O310" s="5">
        <f t="shared" si="45"/>
        <v>3.8181637945911007E-4</v>
      </c>
      <c r="P310" s="5">
        <f t="shared" si="49"/>
        <v>-1.5060795006935579E-2</v>
      </c>
      <c r="Q310" s="5">
        <f t="shared" si="50"/>
        <v>-1.9342269809936363E-2</v>
      </c>
      <c r="R310" s="15">
        <f t="shared" si="51"/>
        <v>-1.9724086189395473E-2</v>
      </c>
      <c r="S310">
        <f t="shared" si="46"/>
        <v>0</v>
      </c>
      <c r="T310">
        <f t="shared" si="52"/>
        <v>38</v>
      </c>
      <c r="U310" t="b">
        <f t="shared" si="53"/>
        <v>0</v>
      </c>
      <c r="V310" s="2">
        <v>38324</v>
      </c>
    </row>
    <row r="311" spans="1:22" x14ac:dyDescent="0.2">
      <c r="A311" s="2">
        <v>38331</v>
      </c>
      <c r="B311" s="5">
        <v>2</v>
      </c>
      <c r="C311" s="5">
        <v>6.2035</v>
      </c>
      <c r="D311" s="5">
        <v>229.48400000000001</v>
      </c>
      <c r="E311" s="5">
        <v>191.61699999999999</v>
      </c>
      <c r="F311" s="5">
        <v>2.2425000000000002</v>
      </c>
      <c r="G311" s="5">
        <v>2.48</v>
      </c>
      <c r="H311" s="5">
        <v>2.173</v>
      </c>
      <c r="I311" s="3">
        <v>1.75</v>
      </c>
      <c r="J311" t="s">
        <v>220</v>
      </c>
      <c r="K311">
        <v>0</v>
      </c>
      <c r="L311">
        <f t="shared" si="47"/>
        <v>5</v>
      </c>
      <c r="M311" s="5">
        <f t="shared" si="48"/>
        <v>9.6795198958132822E-3</v>
      </c>
      <c r="N311" s="5">
        <f t="shared" si="44"/>
        <v>0.02</v>
      </c>
      <c r="O311" s="5">
        <f t="shared" si="45"/>
        <v>3.8373064508534505E-4</v>
      </c>
      <c r="P311" s="5">
        <f t="shared" si="49"/>
        <v>9.2957892507279372E-3</v>
      </c>
      <c r="Q311" s="5">
        <f t="shared" si="50"/>
        <v>9.7275136875496493E-3</v>
      </c>
      <c r="R311" s="15">
        <f t="shared" si="51"/>
        <v>9.3437830424643042E-3</v>
      </c>
      <c r="S311">
        <f t="shared" si="46"/>
        <v>0</v>
      </c>
      <c r="T311">
        <f t="shared" si="52"/>
        <v>39</v>
      </c>
      <c r="U311" t="b">
        <f t="shared" si="53"/>
        <v>0</v>
      </c>
      <c r="V311" s="2">
        <v>38331</v>
      </c>
    </row>
    <row r="312" spans="1:22" x14ac:dyDescent="0.2">
      <c r="A312" s="2">
        <v>38338</v>
      </c>
      <c r="B312" s="5">
        <v>2.0099999999999998</v>
      </c>
      <c r="C312" s="5">
        <v>6.1738999999999997</v>
      </c>
      <c r="D312" s="5">
        <v>230.65</v>
      </c>
      <c r="E312" s="5">
        <v>192.43899999999999</v>
      </c>
      <c r="F312" s="5">
        <v>2.1911999999999998</v>
      </c>
      <c r="G312" s="5">
        <v>2.52</v>
      </c>
      <c r="H312" s="5">
        <v>2.1749999999999998</v>
      </c>
      <c r="I312" s="3">
        <v>1.75</v>
      </c>
      <c r="J312" t="s">
        <v>221</v>
      </c>
      <c r="K312">
        <v>1</v>
      </c>
      <c r="L312">
        <f t="shared" si="47"/>
        <v>0</v>
      </c>
      <c r="M312" s="5">
        <f t="shared" si="48"/>
        <v>5.0809642502309682E-3</v>
      </c>
      <c r="N312" s="5">
        <f t="shared" si="44"/>
        <v>2.0099999999999996E-2</v>
      </c>
      <c r="O312" s="5">
        <f t="shared" si="45"/>
        <v>3.8564486675651821E-4</v>
      </c>
      <c r="P312" s="5">
        <f t="shared" si="49"/>
        <v>4.69531938347445E-3</v>
      </c>
      <c r="Q312" s="5">
        <f t="shared" si="50"/>
        <v>4.2898072717973967E-3</v>
      </c>
      <c r="R312" s="15">
        <f t="shared" si="51"/>
        <v>3.9041624050408785E-3</v>
      </c>
      <c r="S312">
        <f t="shared" si="46"/>
        <v>0</v>
      </c>
      <c r="T312">
        <f t="shared" si="52"/>
        <v>40</v>
      </c>
      <c r="U312" t="b">
        <f t="shared" si="53"/>
        <v>0</v>
      </c>
      <c r="V312" s="2">
        <v>38338</v>
      </c>
    </row>
    <row r="313" spans="1:22" x14ac:dyDescent="0.2">
      <c r="A313" s="2">
        <v>38345</v>
      </c>
      <c r="B313" s="5">
        <v>1.99</v>
      </c>
      <c r="C313" s="5">
        <v>6.1234999999999999</v>
      </c>
      <c r="D313" s="5">
        <v>236.94</v>
      </c>
      <c r="E313" s="5">
        <v>197.77699999999999</v>
      </c>
      <c r="F313" s="5">
        <v>2.1808999999999998</v>
      </c>
      <c r="G313" s="5">
        <v>2.5499999999999998</v>
      </c>
      <c r="H313" s="5">
        <v>2.1779999999999999</v>
      </c>
      <c r="I313" s="3">
        <v>1.75</v>
      </c>
      <c r="J313" t="s">
        <v>222</v>
      </c>
      <c r="K313">
        <v>0</v>
      </c>
      <c r="L313">
        <f t="shared" si="47"/>
        <v>1</v>
      </c>
      <c r="M313" s="5">
        <f t="shared" si="48"/>
        <v>2.7270756557554732E-2</v>
      </c>
      <c r="N313" s="5">
        <f t="shared" si="44"/>
        <v>1.9900000000000001E-2</v>
      </c>
      <c r="O313" s="5">
        <f t="shared" si="45"/>
        <v>3.8181637945911007E-4</v>
      </c>
      <c r="P313" s="5">
        <f t="shared" si="49"/>
        <v>2.6888940178095622E-2</v>
      </c>
      <c r="Q313" s="5">
        <f t="shared" si="50"/>
        <v>2.773866004292258E-2</v>
      </c>
      <c r="R313" s="15">
        <f t="shared" si="51"/>
        <v>2.735684366346347E-2</v>
      </c>
      <c r="S313">
        <f t="shared" si="46"/>
        <v>0</v>
      </c>
      <c r="T313">
        <f t="shared" si="52"/>
        <v>41</v>
      </c>
      <c r="U313" t="b">
        <f t="shared" si="53"/>
        <v>0</v>
      </c>
      <c r="V313" s="2">
        <v>38345</v>
      </c>
    </row>
    <row r="314" spans="1:22" x14ac:dyDescent="0.2">
      <c r="A314" s="2">
        <v>38352</v>
      </c>
      <c r="B314" s="5">
        <v>1.97</v>
      </c>
      <c r="C314" s="5">
        <v>6.0804999999999998</v>
      </c>
      <c r="D314" s="5">
        <v>236.703</v>
      </c>
      <c r="E314" s="5">
        <v>197.065</v>
      </c>
      <c r="F314" s="5">
        <v>2.2117</v>
      </c>
      <c r="G314" s="5">
        <v>2.5643799999999999</v>
      </c>
      <c r="H314" s="5">
        <v>2.1549999999999998</v>
      </c>
      <c r="I314" s="3">
        <v>1.75</v>
      </c>
      <c r="J314" t="s">
        <v>223</v>
      </c>
      <c r="K314">
        <v>0</v>
      </c>
      <c r="L314">
        <f t="shared" si="47"/>
        <v>2</v>
      </c>
      <c r="M314" s="5">
        <f t="shared" si="48"/>
        <v>-1.0002532286654819E-3</v>
      </c>
      <c r="N314" s="5">
        <f t="shared" si="44"/>
        <v>1.9699999999999999E-2</v>
      </c>
      <c r="O314" s="5">
        <f t="shared" si="45"/>
        <v>3.7798771633301698E-4</v>
      </c>
      <c r="P314" s="5">
        <f t="shared" si="49"/>
        <v>-1.3782409449984989E-3</v>
      </c>
      <c r="Q314" s="5">
        <f t="shared" si="50"/>
        <v>-3.6000141573589994E-3</v>
      </c>
      <c r="R314" s="15">
        <f t="shared" si="51"/>
        <v>-3.9780018736920164E-3</v>
      </c>
      <c r="S314">
        <f t="shared" si="46"/>
        <v>0</v>
      </c>
      <c r="T314">
        <f t="shared" si="52"/>
        <v>42</v>
      </c>
      <c r="U314" t="b">
        <f t="shared" si="53"/>
        <v>0</v>
      </c>
      <c r="V314" s="2">
        <v>38352</v>
      </c>
    </row>
    <row r="315" spans="1:22" x14ac:dyDescent="0.2">
      <c r="A315" s="2">
        <v>38359</v>
      </c>
      <c r="B315" s="5">
        <v>1.98</v>
      </c>
      <c r="C315" s="5">
        <v>6.3075999999999999</v>
      </c>
      <c r="D315" s="5">
        <v>236.87100000000001</v>
      </c>
      <c r="E315" s="5">
        <v>197.114</v>
      </c>
      <c r="F315" s="5">
        <v>2.3142</v>
      </c>
      <c r="G315" s="5">
        <v>2.61</v>
      </c>
      <c r="H315" s="5">
        <v>2.1459999999999999</v>
      </c>
      <c r="I315" s="3">
        <v>1.75</v>
      </c>
      <c r="J315" t="s">
        <v>224</v>
      </c>
      <c r="K315">
        <v>0</v>
      </c>
      <c r="L315">
        <f t="shared" si="47"/>
        <v>3</v>
      </c>
      <c r="M315" s="5">
        <f t="shared" si="48"/>
        <v>7.0975019328023414E-4</v>
      </c>
      <c r="N315" s="5">
        <f t="shared" si="44"/>
        <v>1.9799999999999998E-2</v>
      </c>
      <c r="O315" s="5">
        <f t="shared" si="45"/>
        <v>3.7990206987559283E-4</v>
      </c>
      <c r="P315" s="5">
        <f t="shared" si="49"/>
        <v>3.2984812340464131E-4</v>
      </c>
      <c r="Q315" s="5">
        <f t="shared" si="50"/>
        <v>2.4864892294429453E-4</v>
      </c>
      <c r="R315" s="15">
        <f t="shared" si="51"/>
        <v>-1.312531469312983E-4</v>
      </c>
      <c r="S315">
        <f t="shared" si="46"/>
        <v>0</v>
      </c>
      <c r="T315">
        <f t="shared" si="52"/>
        <v>43</v>
      </c>
      <c r="U315" t="b">
        <f t="shared" si="53"/>
        <v>0</v>
      </c>
      <c r="V315" s="2">
        <v>38359</v>
      </c>
    </row>
    <row r="316" spans="1:22" x14ac:dyDescent="0.2">
      <c r="A316" s="2">
        <v>38366</v>
      </c>
      <c r="B316" s="5">
        <v>1.97</v>
      </c>
      <c r="C316" s="5">
        <v>6.2485999999999997</v>
      </c>
      <c r="D316" s="5">
        <v>240.035</v>
      </c>
      <c r="E316" s="5">
        <v>199.81</v>
      </c>
      <c r="F316" s="5">
        <v>2.3551000000000002</v>
      </c>
      <c r="G316" s="5">
        <v>2.66</v>
      </c>
      <c r="H316" s="5">
        <v>2.1440000000000001</v>
      </c>
      <c r="I316" s="3">
        <v>1.75</v>
      </c>
      <c r="J316" t="s">
        <v>225</v>
      </c>
      <c r="K316">
        <v>0</v>
      </c>
      <c r="L316">
        <f t="shared" si="47"/>
        <v>4</v>
      </c>
      <c r="M316" s="5">
        <f t="shared" si="48"/>
        <v>1.3357481498368351E-2</v>
      </c>
      <c r="N316" s="5">
        <f t="shared" si="44"/>
        <v>1.9699999999999999E-2</v>
      </c>
      <c r="O316" s="5">
        <f t="shared" si="45"/>
        <v>3.7798771633301698E-4</v>
      </c>
      <c r="P316" s="5">
        <f t="shared" si="49"/>
        <v>1.2979493782035334E-2</v>
      </c>
      <c r="Q316" s="5">
        <f t="shared" si="50"/>
        <v>1.3677364367827849E-2</v>
      </c>
      <c r="R316" s="15">
        <f t="shared" si="51"/>
        <v>1.3299376651494832E-2</v>
      </c>
      <c r="S316">
        <f t="shared" si="46"/>
        <v>0</v>
      </c>
      <c r="T316">
        <f t="shared" si="52"/>
        <v>44</v>
      </c>
      <c r="U316" t="b">
        <f t="shared" si="53"/>
        <v>0</v>
      </c>
      <c r="V316" s="2">
        <v>38366</v>
      </c>
    </row>
    <row r="317" spans="1:22" x14ac:dyDescent="0.2">
      <c r="A317" s="2">
        <v>38373</v>
      </c>
      <c r="B317" s="5">
        <v>1.94</v>
      </c>
      <c r="C317" s="5">
        <v>6.2895000000000003</v>
      </c>
      <c r="D317" s="5">
        <v>241.49199999999999</v>
      </c>
      <c r="E317" s="5">
        <v>200.67500000000001</v>
      </c>
      <c r="F317" s="5">
        <v>2.3449999999999998</v>
      </c>
      <c r="G317" s="5">
        <v>2.7</v>
      </c>
      <c r="H317" s="5">
        <v>2.1429999999999998</v>
      </c>
      <c r="I317" s="3">
        <v>1.75</v>
      </c>
      <c r="J317" t="s">
        <v>226</v>
      </c>
      <c r="K317">
        <v>0</v>
      </c>
      <c r="L317">
        <f t="shared" si="47"/>
        <v>5</v>
      </c>
      <c r="M317" s="5">
        <f t="shared" si="48"/>
        <v>6.069948132563896E-3</v>
      </c>
      <c r="N317" s="5">
        <f t="shared" si="44"/>
        <v>1.9400000000000001E-2</v>
      </c>
      <c r="O317" s="5">
        <f t="shared" si="45"/>
        <v>3.7224439192806713E-4</v>
      </c>
      <c r="P317" s="5">
        <f t="shared" si="49"/>
        <v>5.6977037406358289E-3</v>
      </c>
      <c r="Q317" s="5">
        <f t="shared" si="50"/>
        <v>4.3291126570241811E-3</v>
      </c>
      <c r="R317" s="15">
        <f t="shared" si="51"/>
        <v>3.956868265096114E-3</v>
      </c>
      <c r="S317">
        <f t="shared" si="46"/>
        <v>0</v>
      </c>
      <c r="T317">
        <f t="shared" si="52"/>
        <v>45</v>
      </c>
      <c r="U317" t="b">
        <f t="shared" si="53"/>
        <v>0</v>
      </c>
      <c r="V317" s="2">
        <v>38373</v>
      </c>
    </row>
    <row r="318" spans="1:22" x14ac:dyDescent="0.2">
      <c r="A318" s="2">
        <v>38380</v>
      </c>
      <c r="B318" s="5">
        <v>1.9300000000000002</v>
      </c>
      <c r="C318" s="5">
        <v>6.3333000000000004</v>
      </c>
      <c r="D318" s="5">
        <v>242.04900000000001</v>
      </c>
      <c r="E318" s="5">
        <v>200.86</v>
      </c>
      <c r="F318" s="5">
        <v>2.4474999999999998</v>
      </c>
      <c r="G318" s="5">
        <v>2.7425000000000002</v>
      </c>
      <c r="H318" s="5">
        <v>2.1440000000000001</v>
      </c>
      <c r="I318" s="3">
        <v>1.75</v>
      </c>
      <c r="J318" t="s">
        <v>227</v>
      </c>
      <c r="K318">
        <v>0</v>
      </c>
      <c r="L318">
        <f t="shared" si="47"/>
        <v>6</v>
      </c>
      <c r="M318" s="5">
        <f t="shared" si="48"/>
        <v>2.3064946250808127E-3</v>
      </c>
      <c r="N318" s="5">
        <f t="shared" si="44"/>
        <v>1.9300000000000001E-2</v>
      </c>
      <c r="O318" s="5">
        <f t="shared" si="45"/>
        <v>3.7032986252705236E-4</v>
      </c>
      <c r="P318" s="5">
        <f t="shared" si="49"/>
        <v>1.9361647625537604E-3</v>
      </c>
      <c r="Q318" s="5">
        <f t="shared" si="50"/>
        <v>9.2188862588771237E-4</v>
      </c>
      <c r="R318" s="15">
        <f t="shared" si="51"/>
        <v>5.5155876336066001E-4</v>
      </c>
      <c r="S318">
        <f t="shared" si="46"/>
        <v>0</v>
      </c>
      <c r="T318">
        <f t="shared" si="52"/>
        <v>46</v>
      </c>
      <c r="U318" t="b">
        <f t="shared" si="53"/>
        <v>0</v>
      </c>
      <c r="V318" s="2">
        <v>38380</v>
      </c>
    </row>
    <row r="319" spans="1:22" x14ac:dyDescent="0.2">
      <c r="A319" s="2">
        <v>38387</v>
      </c>
      <c r="B319" s="5">
        <v>1.9100000000000001</v>
      </c>
      <c r="C319" s="5">
        <v>6.4443999999999999</v>
      </c>
      <c r="D319" s="5">
        <v>249.41900000000001</v>
      </c>
      <c r="E319" s="5">
        <v>207.16800000000001</v>
      </c>
      <c r="F319" s="5">
        <v>2.4782999999999999</v>
      </c>
      <c r="G319" s="5">
        <v>2.77</v>
      </c>
      <c r="H319" s="5">
        <v>2.1419999999999999</v>
      </c>
      <c r="I319" s="3">
        <v>1.75</v>
      </c>
      <c r="J319" t="s">
        <v>228</v>
      </c>
      <c r="K319">
        <v>1</v>
      </c>
      <c r="L319">
        <f t="shared" si="47"/>
        <v>0</v>
      </c>
      <c r="M319" s="5">
        <f t="shared" si="48"/>
        <v>3.0448380286636212E-2</v>
      </c>
      <c r="N319" s="5">
        <f t="shared" si="44"/>
        <v>1.9100000000000002E-2</v>
      </c>
      <c r="O319" s="5">
        <f t="shared" si="45"/>
        <v>3.6650067181387413E-4</v>
      </c>
      <c r="P319" s="5">
        <f t="shared" si="49"/>
        <v>3.0081879614822338E-2</v>
      </c>
      <c r="Q319" s="5">
        <f t="shared" si="50"/>
        <v>3.140495867768589E-2</v>
      </c>
      <c r="R319" s="15">
        <f t="shared" si="51"/>
        <v>3.1038458005872016E-2</v>
      </c>
      <c r="S319">
        <f t="shared" si="46"/>
        <v>0</v>
      </c>
      <c r="T319">
        <f t="shared" si="52"/>
        <v>47</v>
      </c>
      <c r="U319" t="b">
        <f t="shared" si="53"/>
        <v>0</v>
      </c>
      <c r="V319" s="2">
        <v>38387</v>
      </c>
    </row>
    <row r="320" spans="1:22" x14ac:dyDescent="0.2">
      <c r="A320" s="2">
        <v>38394</v>
      </c>
      <c r="B320" s="5">
        <v>1.88</v>
      </c>
      <c r="C320" s="5">
        <v>6.5591999999999997</v>
      </c>
      <c r="D320" s="5">
        <v>253.57599999999999</v>
      </c>
      <c r="E320" s="5">
        <v>210.94300000000001</v>
      </c>
      <c r="F320" s="5">
        <v>2.5399000000000003</v>
      </c>
      <c r="G320" s="5">
        <v>2.7943799999999999</v>
      </c>
      <c r="H320" s="5">
        <v>2.14</v>
      </c>
      <c r="I320" s="3">
        <v>1.75</v>
      </c>
      <c r="J320" t="s">
        <v>229</v>
      </c>
      <c r="K320">
        <v>0</v>
      </c>
      <c r="L320">
        <f t="shared" si="47"/>
        <v>1</v>
      </c>
      <c r="M320" s="5">
        <f t="shared" si="48"/>
        <v>1.6666733488627461E-2</v>
      </c>
      <c r="N320" s="5">
        <f t="shared" si="44"/>
        <v>1.8799999999999997E-2</v>
      </c>
      <c r="O320" s="5">
        <f t="shared" si="45"/>
        <v>3.6075655593359457E-4</v>
      </c>
      <c r="P320" s="5">
        <f t="shared" si="49"/>
        <v>1.6305976932693866E-2</v>
      </c>
      <c r="Q320" s="5">
        <f t="shared" si="50"/>
        <v>1.8221926166203328E-2</v>
      </c>
      <c r="R320" s="15">
        <f t="shared" si="51"/>
        <v>1.7861169610269734E-2</v>
      </c>
      <c r="S320">
        <f t="shared" si="46"/>
        <v>0</v>
      </c>
      <c r="T320">
        <f t="shared" si="52"/>
        <v>48</v>
      </c>
      <c r="U320" t="b">
        <f t="shared" si="53"/>
        <v>0</v>
      </c>
      <c r="V320" s="2">
        <v>38394</v>
      </c>
    </row>
    <row r="321" spans="1:22" x14ac:dyDescent="0.2">
      <c r="A321" s="2">
        <v>38401</v>
      </c>
      <c r="B321" s="5">
        <v>1.94</v>
      </c>
      <c r="C321" s="5">
        <v>6.3479000000000001</v>
      </c>
      <c r="D321" s="5">
        <v>253.35499999999999</v>
      </c>
      <c r="E321" s="5">
        <v>210.738</v>
      </c>
      <c r="F321" s="5">
        <v>2.5910000000000002</v>
      </c>
      <c r="G321" s="5">
        <v>2.85</v>
      </c>
      <c r="H321" s="5">
        <v>2.1349999999999998</v>
      </c>
      <c r="I321" s="3">
        <v>1.75</v>
      </c>
      <c r="J321" t="s">
        <v>230</v>
      </c>
      <c r="K321">
        <v>0</v>
      </c>
      <c r="L321">
        <f t="shared" si="47"/>
        <v>2</v>
      </c>
      <c r="M321" s="5">
        <f t="shared" si="48"/>
        <v>-8.7153358361991007E-4</v>
      </c>
      <c r="N321" s="5">
        <f t="shared" si="44"/>
        <v>1.9400000000000001E-2</v>
      </c>
      <c r="O321" s="5">
        <f t="shared" si="45"/>
        <v>3.7224439192806713E-4</v>
      </c>
      <c r="P321" s="5">
        <f t="shared" si="49"/>
        <v>-1.2437779755479772E-3</v>
      </c>
      <c r="Q321" s="5">
        <f t="shared" si="50"/>
        <v>-9.7182651237548434E-4</v>
      </c>
      <c r="R321" s="15">
        <f t="shared" si="51"/>
        <v>-1.3440709043035515E-3</v>
      </c>
      <c r="S321">
        <f t="shared" si="46"/>
        <v>0</v>
      </c>
      <c r="T321">
        <f t="shared" si="52"/>
        <v>49</v>
      </c>
      <c r="U321" t="b">
        <f t="shared" si="53"/>
        <v>0</v>
      </c>
      <c r="V321" s="2">
        <v>38401</v>
      </c>
    </row>
    <row r="322" spans="1:22" x14ac:dyDescent="0.2">
      <c r="A322" s="2">
        <v>38408</v>
      </c>
      <c r="B322" s="5">
        <v>1.97</v>
      </c>
      <c r="C322" s="5">
        <v>6.2305999999999999</v>
      </c>
      <c r="D322" s="5">
        <v>258.92700000000002</v>
      </c>
      <c r="E322" s="5">
        <v>215.68700000000001</v>
      </c>
      <c r="F322" s="5">
        <v>2.7246999999999999</v>
      </c>
      <c r="G322" s="5">
        <v>2.91</v>
      </c>
      <c r="H322" s="5">
        <v>2.1360000000000001</v>
      </c>
      <c r="I322" s="3">
        <v>1.75</v>
      </c>
      <c r="J322" t="s">
        <v>231</v>
      </c>
      <c r="K322">
        <v>0</v>
      </c>
      <c r="L322">
        <f t="shared" si="47"/>
        <v>3</v>
      </c>
      <c r="M322" s="5">
        <f t="shared" si="48"/>
        <v>2.1992855874168882E-2</v>
      </c>
      <c r="N322" s="5">
        <f t="shared" si="44"/>
        <v>1.9699999999999999E-2</v>
      </c>
      <c r="O322" s="5">
        <f t="shared" si="45"/>
        <v>3.7798771633301698E-4</v>
      </c>
      <c r="P322" s="5">
        <f t="shared" si="49"/>
        <v>2.1614868157835865E-2</v>
      </c>
      <c r="Q322" s="5">
        <f t="shared" si="50"/>
        <v>2.3484136700547609E-2</v>
      </c>
      <c r="R322" s="15">
        <f t="shared" si="51"/>
        <v>2.3106148984214592E-2</v>
      </c>
      <c r="S322">
        <f t="shared" si="46"/>
        <v>0</v>
      </c>
      <c r="T322">
        <f t="shared" si="52"/>
        <v>50</v>
      </c>
      <c r="U322" t="b">
        <f t="shared" si="53"/>
        <v>0</v>
      </c>
      <c r="V322" s="2">
        <v>38408</v>
      </c>
    </row>
    <row r="323" spans="1:22" x14ac:dyDescent="0.2">
      <c r="A323" s="2">
        <v>38415</v>
      </c>
      <c r="B323" s="5">
        <v>1.96</v>
      </c>
      <c r="C323" s="5">
        <v>6.2209000000000003</v>
      </c>
      <c r="D323" s="5">
        <v>263.80099999999999</v>
      </c>
      <c r="E323" s="5">
        <v>219.83500000000001</v>
      </c>
      <c r="F323" s="5">
        <v>2.7452000000000001</v>
      </c>
      <c r="G323" s="5">
        <v>2.9587500000000002</v>
      </c>
      <c r="H323" s="5">
        <v>2.1339999999999999</v>
      </c>
      <c r="I323" s="3">
        <v>1.75</v>
      </c>
      <c r="J323" t="s">
        <v>232</v>
      </c>
      <c r="K323">
        <v>0</v>
      </c>
      <c r="L323">
        <f t="shared" si="47"/>
        <v>4</v>
      </c>
      <c r="M323" s="5">
        <f t="shared" si="48"/>
        <v>1.8823838379157021E-2</v>
      </c>
      <c r="N323" s="5">
        <f t="shared" ref="N323:N386" si="54">B323/100</f>
        <v>1.9599999999999999E-2</v>
      </c>
      <c r="O323" s="5">
        <f t="shared" ref="O323:O386" si="55">(1+N323/4)^(1/13)-1</f>
        <v>3.7607331882894002E-4</v>
      </c>
      <c r="P323" s="5">
        <f t="shared" si="49"/>
        <v>1.8447765060328081E-2</v>
      </c>
      <c r="Q323" s="5">
        <f t="shared" si="50"/>
        <v>1.9231571675622616E-2</v>
      </c>
      <c r="R323" s="15">
        <f t="shared" si="51"/>
        <v>1.8855498356793676E-2</v>
      </c>
      <c r="S323">
        <f t="shared" ref="S323:S386" si="56">IF(I323&lt;I322,1,0)</f>
        <v>0</v>
      </c>
      <c r="T323">
        <f t="shared" si="52"/>
        <v>51</v>
      </c>
      <c r="U323" t="b">
        <f t="shared" si="53"/>
        <v>0</v>
      </c>
      <c r="V323" s="2">
        <v>38415</v>
      </c>
    </row>
    <row r="324" spans="1:22" x14ac:dyDescent="0.2">
      <c r="A324" s="2">
        <v>38422</v>
      </c>
      <c r="B324" s="5">
        <v>2.0299999999999998</v>
      </c>
      <c r="C324" s="5">
        <v>6.0731999999999999</v>
      </c>
      <c r="D324" s="5">
        <v>259.26600000000002</v>
      </c>
      <c r="E324" s="5">
        <v>215.786</v>
      </c>
      <c r="F324" s="5">
        <v>2.7555000000000001</v>
      </c>
      <c r="G324" s="5">
        <v>3.01</v>
      </c>
      <c r="H324" s="5">
        <v>2.1349999999999998</v>
      </c>
      <c r="I324" s="3">
        <v>1.75</v>
      </c>
      <c r="J324" t="s">
        <v>233</v>
      </c>
      <c r="K324">
        <v>0</v>
      </c>
      <c r="L324">
        <f t="shared" ref="L324:L387" si="57">IF(K324=1,0,L323+1)</f>
        <v>5</v>
      </c>
      <c r="M324" s="5">
        <f t="shared" ref="M324:M387" si="58">D324/D323-1</f>
        <v>-1.7190988661907936E-2</v>
      </c>
      <c r="N324" s="5">
        <f t="shared" si="54"/>
        <v>2.0299999999999999E-2</v>
      </c>
      <c r="O324" s="5">
        <f t="shared" si="55"/>
        <v>3.894731782421168E-4</v>
      </c>
      <c r="P324" s="5">
        <f t="shared" ref="P324:P387" si="59">M324-O324</f>
        <v>-1.7580461840150052E-2</v>
      </c>
      <c r="Q324" s="5">
        <f t="shared" ref="Q324:Q387" si="60">E324/E323-1</f>
        <v>-1.841835922396351E-2</v>
      </c>
      <c r="R324" s="15">
        <f t="shared" ref="R324:R387" si="61">Q324-O324</f>
        <v>-1.8807832402205626E-2</v>
      </c>
      <c r="S324">
        <f t="shared" si="56"/>
        <v>0</v>
      </c>
      <c r="T324">
        <f t="shared" si="52"/>
        <v>52</v>
      </c>
      <c r="U324" t="b">
        <f t="shared" si="53"/>
        <v>0</v>
      </c>
      <c r="V324" s="2">
        <v>38422</v>
      </c>
    </row>
    <row r="325" spans="1:22" x14ac:dyDescent="0.2">
      <c r="A325" s="2">
        <v>38429</v>
      </c>
      <c r="B325" s="5">
        <v>2.06</v>
      </c>
      <c r="C325" s="5">
        <v>6.1081000000000003</v>
      </c>
      <c r="D325" s="5">
        <v>261.27499999999998</v>
      </c>
      <c r="E325" s="5">
        <v>217.905</v>
      </c>
      <c r="F325" s="5">
        <v>2.7965999999999998</v>
      </c>
      <c r="G325" s="5">
        <v>3.05</v>
      </c>
      <c r="H325" s="5">
        <v>2.1349999999999998</v>
      </c>
      <c r="I325" s="3">
        <v>1.75</v>
      </c>
      <c r="J325" t="s">
        <v>234</v>
      </c>
      <c r="K325">
        <v>1</v>
      </c>
      <c r="L325">
        <f t="shared" si="57"/>
        <v>0</v>
      </c>
      <c r="M325" s="5">
        <f t="shared" si="58"/>
        <v>7.7487985312381102E-3</v>
      </c>
      <c r="N325" s="5">
        <f t="shared" si="54"/>
        <v>2.06E-2</v>
      </c>
      <c r="O325" s="5">
        <f t="shared" si="55"/>
        <v>3.9521531585995362E-4</v>
      </c>
      <c r="P325" s="5">
        <f t="shared" si="59"/>
        <v>7.3535832153781566E-3</v>
      </c>
      <c r="Q325" s="5">
        <f t="shared" si="60"/>
        <v>9.8199141742281171E-3</v>
      </c>
      <c r="R325" s="15">
        <f t="shared" si="61"/>
        <v>9.4246988583681635E-3</v>
      </c>
      <c r="S325">
        <f t="shared" si="56"/>
        <v>0</v>
      </c>
      <c r="T325">
        <f t="shared" si="52"/>
        <v>53</v>
      </c>
      <c r="U325" t="b">
        <f t="shared" si="53"/>
        <v>0</v>
      </c>
      <c r="V325" s="2">
        <v>38429</v>
      </c>
    </row>
    <row r="326" spans="1:22" x14ac:dyDescent="0.2">
      <c r="A326" s="2">
        <v>38436</v>
      </c>
      <c r="B326" s="5">
        <v>2.0299999999999998</v>
      </c>
      <c r="C326" s="5">
        <v>6.3364000000000003</v>
      </c>
      <c r="D326" s="5">
        <v>256.30900000000003</v>
      </c>
      <c r="E326" s="5">
        <v>213.43799999999999</v>
      </c>
      <c r="F326" s="5">
        <v>2.8271999999999999</v>
      </c>
      <c r="G326" s="5">
        <v>3.09</v>
      </c>
      <c r="H326" s="5">
        <v>2.1429999999999998</v>
      </c>
      <c r="I326" s="3">
        <v>1.75</v>
      </c>
      <c r="J326" t="s">
        <v>235</v>
      </c>
      <c r="K326">
        <v>0</v>
      </c>
      <c r="L326">
        <f t="shared" si="57"/>
        <v>1</v>
      </c>
      <c r="M326" s="5">
        <f t="shared" si="58"/>
        <v>-1.9006793608266959E-2</v>
      </c>
      <c r="N326" s="5">
        <f t="shared" si="54"/>
        <v>2.0299999999999999E-2</v>
      </c>
      <c r="O326" s="5">
        <f t="shared" si="55"/>
        <v>3.894731782421168E-4</v>
      </c>
      <c r="P326" s="5">
        <f t="shared" si="59"/>
        <v>-1.9396266786509075E-2</v>
      </c>
      <c r="Q326" s="5">
        <f t="shared" si="60"/>
        <v>-2.0499759069319223E-2</v>
      </c>
      <c r="R326" s="15">
        <f t="shared" si="61"/>
        <v>-2.088923224756134E-2</v>
      </c>
      <c r="S326">
        <f t="shared" si="56"/>
        <v>0</v>
      </c>
      <c r="T326">
        <f t="shared" ref="T326:T389" si="62">IF(S326=1,0,T325+1)</f>
        <v>54</v>
      </c>
      <c r="U326" t="b">
        <f t="shared" ref="U326:U389" si="63">IF(S326=1,IF(R326&gt;0,1,0))</f>
        <v>0</v>
      </c>
      <c r="V326" s="2">
        <v>38436</v>
      </c>
    </row>
    <row r="327" spans="1:22" x14ac:dyDescent="0.2">
      <c r="A327" s="2">
        <v>38443</v>
      </c>
      <c r="B327" s="5">
        <v>2.0299999999999998</v>
      </c>
      <c r="C327" s="5">
        <v>6.3548</v>
      </c>
      <c r="D327" s="5">
        <v>258.35599999999999</v>
      </c>
      <c r="E327" s="5">
        <v>215.39699999999999</v>
      </c>
      <c r="F327" s="5">
        <v>2.7759999999999998</v>
      </c>
      <c r="G327" s="5">
        <v>3.12</v>
      </c>
      <c r="H327" s="5">
        <v>2.1469999999999998</v>
      </c>
      <c r="I327" s="3">
        <v>1.75</v>
      </c>
      <c r="J327" t="s">
        <v>236</v>
      </c>
      <c r="K327">
        <v>0</v>
      </c>
      <c r="L327">
        <f t="shared" si="57"/>
        <v>2</v>
      </c>
      <c r="M327" s="5">
        <f t="shared" si="58"/>
        <v>7.9864538506255744E-3</v>
      </c>
      <c r="N327" s="5">
        <f t="shared" si="54"/>
        <v>2.0299999999999999E-2</v>
      </c>
      <c r="O327" s="5">
        <f t="shared" si="55"/>
        <v>3.894731782421168E-4</v>
      </c>
      <c r="P327" s="5">
        <f t="shared" si="59"/>
        <v>7.5969806723834576E-3</v>
      </c>
      <c r="Q327" s="5">
        <f t="shared" si="60"/>
        <v>9.178309391954631E-3</v>
      </c>
      <c r="R327" s="15">
        <f t="shared" si="61"/>
        <v>8.7888362137125142E-3</v>
      </c>
      <c r="S327">
        <f t="shared" si="56"/>
        <v>0</v>
      </c>
      <c r="T327">
        <f t="shared" si="62"/>
        <v>55</v>
      </c>
      <c r="U327" t="b">
        <f t="shared" si="63"/>
        <v>0</v>
      </c>
      <c r="V327" s="2">
        <v>38443</v>
      </c>
    </row>
    <row r="328" spans="1:22" x14ac:dyDescent="0.2">
      <c r="A328" s="2">
        <v>38450</v>
      </c>
      <c r="B328" s="5">
        <v>2.0499999999999998</v>
      </c>
      <c r="C328" s="5">
        <v>6.3304</v>
      </c>
      <c r="D328" s="5">
        <v>264.19499999999999</v>
      </c>
      <c r="E328" s="5">
        <v>220.012</v>
      </c>
      <c r="F328" s="5">
        <v>2.7658</v>
      </c>
      <c r="G328" s="5">
        <v>3.13</v>
      </c>
      <c r="H328" s="5">
        <v>2.1440000000000001</v>
      </c>
      <c r="I328" s="3">
        <v>1.75</v>
      </c>
      <c r="J328" t="s">
        <v>237</v>
      </c>
      <c r="K328">
        <v>0</v>
      </c>
      <c r="L328">
        <f t="shared" si="57"/>
        <v>3</v>
      </c>
      <c r="M328" s="5">
        <f t="shared" si="58"/>
        <v>2.2600597624982566E-2</v>
      </c>
      <c r="N328" s="5">
        <f t="shared" si="54"/>
        <v>2.0499999999999997E-2</v>
      </c>
      <c r="O328" s="5">
        <f t="shared" si="55"/>
        <v>3.9330131393278123E-4</v>
      </c>
      <c r="P328" s="5">
        <f t="shared" si="59"/>
        <v>2.2207296311049785E-2</v>
      </c>
      <c r="Q328" s="5">
        <f t="shared" si="60"/>
        <v>2.142555374494548E-2</v>
      </c>
      <c r="R328" s="15">
        <f t="shared" si="61"/>
        <v>2.1032252431012699E-2</v>
      </c>
      <c r="S328">
        <f t="shared" si="56"/>
        <v>0</v>
      </c>
      <c r="T328">
        <f t="shared" si="62"/>
        <v>56</v>
      </c>
      <c r="U328" t="b">
        <f t="shared" si="63"/>
        <v>0</v>
      </c>
      <c r="V328" s="2">
        <v>38450</v>
      </c>
    </row>
    <row r="329" spans="1:22" x14ac:dyDescent="0.2">
      <c r="A329" s="2">
        <v>38457</v>
      </c>
      <c r="B329" s="5">
        <v>2.06</v>
      </c>
      <c r="C329" s="5">
        <v>6.3651999999999997</v>
      </c>
      <c r="D329" s="5">
        <v>257.24400000000003</v>
      </c>
      <c r="E329" s="5">
        <v>213.947</v>
      </c>
      <c r="F329" s="5">
        <v>2.7759999999999998</v>
      </c>
      <c r="G329" s="5">
        <v>3.15</v>
      </c>
      <c r="H329" s="5">
        <v>2.1360000000000001</v>
      </c>
      <c r="I329" s="3">
        <v>1.75</v>
      </c>
      <c r="J329" t="s">
        <v>238</v>
      </c>
      <c r="K329">
        <v>0</v>
      </c>
      <c r="L329">
        <f t="shared" si="57"/>
        <v>4</v>
      </c>
      <c r="M329" s="5">
        <f t="shared" si="58"/>
        <v>-2.6310111849202178E-2</v>
      </c>
      <c r="N329" s="5">
        <f t="shared" si="54"/>
        <v>2.06E-2</v>
      </c>
      <c r="O329" s="5">
        <f t="shared" si="55"/>
        <v>3.9521531585995362E-4</v>
      </c>
      <c r="P329" s="5">
        <f t="shared" si="59"/>
        <v>-2.6705327165062132E-2</v>
      </c>
      <c r="Q329" s="5">
        <f t="shared" si="60"/>
        <v>-2.7566678181190074E-2</v>
      </c>
      <c r="R329" s="15">
        <f t="shared" si="61"/>
        <v>-2.7961893497050028E-2</v>
      </c>
      <c r="S329">
        <f t="shared" si="56"/>
        <v>0</v>
      </c>
      <c r="T329">
        <f t="shared" si="62"/>
        <v>57</v>
      </c>
      <c r="U329" t="b">
        <f t="shared" si="63"/>
        <v>0</v>
      </c>
      <c r="V329" s="2">
        <v>38457</v>
      </c>
    </row>
    <row r="330" spans="1:22" x14ac:dyDescent="0.2">
      <c r="A330" s="2">
        <v>38464</v>
      </c>
      <c r="B330" s="5">
        <v>2.0699999999999998</v>
      </c>
      <c r="C330" s="5">
        <v>6.2477999999999998</v>
      </c>
      <c r="D330" s="5">
        <v>255.06899999999999</v>
      </c>
      <c r="E330" s="5">
        <v>212.74199999999999</v>
      </c>
      <c r="F330" s="5">
        <v>2.9096000000000002</v>
      </c>
      <c r="G330" s="5">
        <v>3.17</v>
      </c>
      <c r="H330" s="5">
        <v>2.133</v>
      </c>
      <c r="I330" s="3">
        <v>1.75</v>
      </c>
      <c r="J330" t="s">
        <v>239</v>
      </c>
      <c r="K330">
        <v>1</v>
      </c>
      <c r="L330">
        <f t="shared" si="57"/>
        <v>0</v>
      </c>
      <c r="M330" s="5">
        <f t="shared" si="58"/>
        <v>-8.4550076969727161E-3</v>
      </c>
      <c r="N330" s="5">
        <f t="shared" si="54"/>
        <v>2.07E-2</v>
      </c>
      <c r="O330" s="5">
        <f t="shared" si="55"/>
        <v>3.9712927384494279E-4</v>
      </c>
      <c r="P330" s="5">
        <f t="shared" si="59"/>
        <v>-8.8521369708176589E-3</v>
      </c>
      <c r="Q330" s="5">
        <f t="shared" si="60"/>
        <v>-5.6322360210706579E-3</v>
      </c>
      <c r="R330" s="15">
        <f t="shared" si="61"/>
        <v>-6.0293652949156007E-3</v>
      </c>
      <c r="S330">
        <f t="shared" si="56"/>
        <v>0</v>
      </c>
      <c r="T330">
        <f t="shared" si="62"/>
        <v>58</v>
      </c>
      <c r="U330" t="b">
        <f t="shared" si="63"/>
        <v>0</v>
      </c>
      <c r="V330" s="2">
        <v>38464</v>
      </c>
    </row>
    <row r="331" spans="1:22" x14ac:dyDescent="0.2">
      <c r="A331" s="2">
        <v>38471</v>
      </c>
      <c r="B331" s="5">
        <v>2.0499999999999998</v>
      </c>
      <c r="C331" s="5">
        <v>6.3102</v>
      </c>
      <c r="D331" s="5">
        <v>243.53399999999999</v>
      </c>
      <c r="E331" s="5">
        <v>203.041</v>
      </c>
      <c r="F331" s="5">
        <v>2.8891</v>
      </c>
      <c r="G331" s="5">
        <v>3.21</v>
      </c>
      <c r="H331" s="5">
        <v>2.1259999999999999</v>
      </c>
      <c r="I331" s="3">
        <v>1.75</v>
      </c>
      <c r="J331" t="s">
        <v>240</v>
      </c>
      <c r="K331">
        <v>0</v>
      </c>
      <c r="L331">
        <f t="shared" si="57"/>
        <v>1</v>
      </c>
      <c r="M331" s="5">
        <f t="shared" si="58"/>
        <v>-4.5223057290380231E-2</v>
      </c>
      <c r="N331" s="5">
        <f t="shared" si="54"/>
        <v>2.0499999999999997E-2</v>
      </c>
      <c r="O331" s="5">
        <f t="shared" si="55"/>
        <v>3.9330131393278123E-4</v>
      </c>
      <c r="P331" s="5">
        <f t="shared" si="59"/>
        <v>-4.5616358604313012E-2</v>
      </c>
      <c r="Q331" s="5">
        <f t="shared" si="60"/>
        <v>-4.5599834541369288E-2</v>
      </c>
      <c r="R331" s="15">
        <f t="shared" si="61"/>
        <v>-4.599313585530207E-2</v>
      </c>
      <c r="S331">
        <f t="shared" si="56"/>
        <v>0</v>
      </c>
      <c r="T331">
        <f t="shared" si="62"/>
        <v>59</v>
      </c>
      <c r="U331" t="b">
        <f t="shared" si="63"/>
        <v>0</v>
      </c>
      <c r="V331" s="2">
        <v>38471</v>
      </c>
    </row>
    <row r="332" spans="1:22" x14ac:dyDescent="0.2">
      <c r="A332" s="2">
        <v>38478</v>
      </c>
      <c r="B332" s="5">
        <v>2.0299999999999998</v>
      </c>
      <c r="C332" s="5">
        <v>6.3373999999999997</v>
      </c>
      <c r="D332" s="5">
        <v>251.517</v>
      </c>
      <c r="E332" s="5">
        <v>209.898</v>
      </c>
      <c r="F332" s="5">
        <v>2.8582000000000001</v>
      </c>
      <c r="G332" s="5">
        <v>3.23</v>
      </c>
      <c r="H332" s="5">
        <v>2.125</v>
      </c>
      <c r="I332" s="3">
        <v>1.75</v>
      </c>
      <c r="J332" t="s">
        <v>241</v>
      </c>
      <c r="K332">
        <v>0</v>
      </c>
      <c r="L332">
        <f t="shared" si="57"/>
        <v>2</v>
      </c>
      <c r="M332" s="5">
        <f t="shared" si="58"/>
        <v>3.277981719185008E-2</v>
      </c>
      <c r="N332" s="5">
        <f t="shared" si="54"/>
        <v>2.0299999999999999E-2</v>
      </c>
      <c r="O332" s="5">
        <f t="shared" si="55"/>
        <v>3.894731782421168E-4</v>
      </c>
      <c r="P332" s="5">
        <f t="shared" si="59"/>
        <v>3.2390344013607963E-2</v>
      </c>
      <c r="Q332" s="5">
        <f t="shared" si="60"/>
        <v>3.3771504277461117E-2</v>
      </c>
      <c r="R332" s="15">
        <f t="shared" si="61"/>
        <v>3.3382031099219001E-2</v>
      </c>
      <c r="S332">
        <f t="shared" si="56"/>
        <v>0</v>
      </c>
      <c r="T332">
        <f t="shared" si="62"/>
        <v>60</v>
      </c>
      <c r="U332" t="b">
        <f t="shared" si="63"/>
        <v>0</v>
      </c>
      <c r="V332" s="2">
        <v>38478</v>
      </c>
    </row>
    <row r="333" spans="1:22" x14ac:dyDescent="0.2">
      <c r="A333" s="2">
        <v>38485</v>
      </c>
      <c r="B333" s="5">
        <v>2.08</v>
      </c>
      <c r="C333" s="5">
        <v>6.4154</v>
      </c>
      <c r="D333" s="5">
        <v>248.863</v>
      </c>
      <c r="E333" s="5">
        <v>207.55199999999999</v>
      </c>
      <c r="F333" s="5">
        <v>2.8068</v>
      </c>
      <c r="G333" s="5">
        <v>3.27</v>
      </c>
      <c r="H333" s="5">
        <v>2.125</v>
      </c>
      <c r="I333" s="3">
        <v>1.75</v>
      </c>
      <c r="J333" t="s">
        <v>242</v>
      </c>
      <c r="K333">
        <v>0</v>
      </c>
      <c r="L333">
        <f t="shared" si="57"/>
        <v>3</v>
      </c>
      <c r="M333" s="5">
        <f t="shared" si="58"/>
        <v>-1.0551970642143416E-2</v>
      </c>
      <c r="N333" s="5">
        <f t="shared" si="54"/>
        <v>2.0799999999999999E-2</v>
      </c>
      <c r="O333" s="5">
        <f t="shared" si="55"/>
        <v>3.9904318788930304E-4</v>
      </c>
      <c r="P333" s="5">
        <f t="shared" si="59"/>
        <v>-1.0951013830032719E-2</v>
      </c>
      <c r="Q333" s="5">
        <f t="shared" si="60"/>
        <v>-1.1176857330703505E-2</v>
      </c>
      <c r="R333" s="15">
        <f t="shared" si="61"/>
        <v>-1.1575900518592808E-2</v>
      </c>
      <c r="S333">
        <f t="shared" si="56"/>
        <v>0</v>
      </c>
      <c r="T333">
        <f t="shared" si="62"/>
        <v>61</v>
      </c>
      <c r="U333" t="b">
        <f t="shared" si="63"/>
        <v>0</v>
      </c>
      <c r="V333" s="2">
        <v>38485</v>
      </c>
    </row>
    <row r="334" spans="1:22" x14ac:dyDescent="0.2">
      <c r="A334" s="2">
        <v>38492</v>
      </c>
      <c r="B334" s="5">
        <v>2.11</v>
      </c>
      <c r="C334" s="5">
        <v>6.4698000000000002</v>
      </c>
      <c r="D334" s="5">
        <v>255.29</v>
      </c>
      <c r="E334" s="5">
        <v>213.41900000000001</v>
      </c>
      <c r="F334" s="5">
        <v>2.8788</v>
      </c>
      <c r="G334" s="5">
        <v>3.29</v>
      </c>
      <c r="H334" s="5">
        <v>2.1259999999999999</v>
      </c>
      <c r="I334" s="3">
        <v>1.75</v>
      </c>
      <c r="J334" t="s">
        <v>243</v>
      </c>
      <c r="K334">
        <v>0</v>
      </c>
      <c r="L334">
        <f t="shared" si="57"/>
        <v>4</v>
      </c>
      <c r="M334" s="5">
        <f t="shared" si="58"/>
        <v>2.5825454165544937E-2</v>
      </c>
      <c r="N334" s="5">
        <f t="shared" si="54"/>
        <v>2.1099999999999997E-2</v>
      </c>
      <c r="O334" s="5">
        <f t="shared" si="55"/>
        <v>4.0478466640170296E-4</v>
      </c>
      <c r="P334" s="5">
        <f t="shared" si="59"/>
        <v>2.5420669499143234E-2</v>
      </c>
      <c r="Q334" s="5">
        <f t="shared" si="60"/>
        <v>2.8267614862781398E-2</v>
      </c>
      <c r="R334" s="15">
        <f t="shared" si="61"/>
        <v>2.7862830196379695E-2</v>
      </c>
      <c r="S334">
        <f t="shared" si="56"/>
        <v>0</v>
      </c>
      <c r="T334">
        <f t="shared" si="62"/>
        <v>62</v>
      </c>
      <c r="U334" t="b">
        <f t="shared" si="63"/>
        <v>0</v>
      </c>
      <c r="V334" s="2">
        <v>38492</v>
      </c>
    </row>
    <row r="335" spans="1:22" x14ac:dyDescent="0.2">
      <c r="A335" s="2">
        <v>38499</v>
      </c>
      <c r="B335" s="5">
        <v>2.12</v>
      </c>
      <c r="C335" s="5">
        <v>6.3466000000000005</v>
      </c>
      <c r="D335" s="5">
        <v>259.00700000000001</v>
      </c>
      <c r="E335" s="5">
        <v>216.54900000000001</v>
      </c>
      <c r="F335" s="5">
        <v>2.9401999999999999</v>
      </c>
      <c r="G335" s="5">
        <v>3.33</v>
      </c>
      <c r="H335" s="5">
        <v>2.125</v>
      </c>
      <c r="I335" s="3">
        <v>1.75</v>
      </c>
      <c r="J335" t="s">
        <v>244</v>
      </c>
      <c r="K335">
        <v>1</v>
      </c>
      <c r="L335">
        <f t="shared" si="57"/>
        <v>0</v>
      </c>
      <c r="M335" s="5">
        <f t="shared" si="58"/>
        <v>1.4559912256649321E-2</v>
      </c>
      <c r="N335" s="5">
        <f t="shared" si="54"/>
        <v>2.12E-2</v>
      </c>
      <c r="O335" s="5">
        <f t="shared" si="55"/>
        <v>4.0669840470597407E-4</v>
      </c>
      <c r="P335" s="5">
        <f t="shared" si="59"/>
        <v>1.4153213851943347E-2</v>
      </c>
      <c r="Q335" s="5">
        <f t="shared" si="60"/>
        <v>1.466598569012123E-2</v>
      </c>
      <c r="R335" s="15">
        <f t="shared" si="61"/>
        <v>1.4259287285415256E-2</v>
      </c>
      <c r="S335">
        <f t="shared" si="56"/>
        <v>0</v>
      </c>
      <c r="T335">
        <f t="shared" si="62"/>
        <v>63</v>
      </c>
      <c r="U335" t="b">
        <f t="shared" si="63"/>
        <v>0</v>
      </c>
      <c r="V335" s="2">
        <v>38499</v>
      </c>
    </row>
    <row r="336" spans="1:22" x14ac:dyDescent="0.2">
      <c r="A336" s="2">
        <v>38506</v>
      </c>
      <c r="B336" s="5">
        <v>2.14</v>
      </c>
      <c r="C336" s="5">
        <v>6.4574999999999996</v>
      </c>
      <c r="D336" s="5">
        <v>262.53899999999999</v>
      </c>
      <c r="E336" s="5">
        <v>219.40600000000001</v>
      </c>
      <c r="F336" s="5">
        <v>2.9919000000000002</v>
      </c>
      <c r="G336" s="5">
        <v>3.36</v>
      </c>
      <c r="H336" s="5">
        <v>2.1150000000000002</v>
      </c>
      <c r="I336" s="3">
        <v>1.75</v>
      </c>
      <c r="J336" t="s">
        <v>245</v>
      </c>
      <c r="K336">
        <v>0</v>
      </c>
      <c r="L336">
        <f t="shared" si="57"/>
        <v>1</v>
      </c>
      <c r="M336" s="5">
        <f t="shared" si="58"/>
        <v>1.3636697077685112E-2</v>
      </c>
      <c r="N336" s="5">
        <f t="shared" si="54"/>
        <v>2.1400000000000002E-2</v>
      </c>
      <c r="O336" s="5">
        <f t="shared" si="55"/>
        <v>4.1052574952660237E-4</v>
      </c>
      <c r="P336" s="5">
        <f t="shared" si="59"/>
        <v>1.3226171328158509E-2</v>
      </c>
      <c r="Q336" s="5">
        <f t="shared" si="60"/>
        <v>1.3193318833151002E-2</v>
      </c>
      <c r="R336" s="15">
        <f t="shared" si="61"/>
        <v>1.27827930836244E-2</v>
      </c>
      <c r="S336">
        <f t="shared" si="56"/>
        <v>0</v>
      </c>
      <c r="T336">
        <f t="shared" si="62"/>
        <v>64</v>
      </c>
      <c r="U336" t="b">
        <f t="shared" si="63"/>
        <v>0</v>
      </c>
      <c r="V336" s="2">
        <v>38506</v>
      </c>
    </row>
    <row r="337" spans="1:22" x14ac:dyDescent="0.2">
      <c r="A337" s="2">
        <v>38513</v>
      </c>
      <c r="B337" s="5">
        <v>2.1800000000000002</v>
      </c>
      <c r="C337" s="5">
        <v>6.4729000000000001</v>
      </c>
      <c r="D337" s="5">
        <v>270.40199999999999</v>
      </c>
      <c r="E337" s="5">
        <v>226.22800000000001</v>
      </c>
      <c r="F337" s="5">
        <v>2.9919000000000002</v>
      </c>
      <c r="G337" s="5">
        <v>3.4</v>
      </c>
      <c r="H337" s="5">
        <v>2.1139999999999999</v>
      </c>
      <c r="I337" s="3">
        <v>1.75</v>
      </c>
      <c r="J337" t="s">
        <v>246</v>
      </c>
      <c r="K337">
        <v>0</v>
      </c>
      <c r="L337">
        <f t="shared" si="57"/>
        <v>2</v>
      </c>
      <c r="M337" s="5">
        <f t="shared" si="58"/>
        <v>2.9949836024362186E-2</v>
      </c>
      <c r="N337" s="5">
        <f t="shared" si="54"/>
        <v>2.18E-2</v>
      </c>
      <c r="O337" s="5">
        <f t="shared" si="55"/>
        <v>4.1817991207682148E-4</v>
      </c>
      <c r="P337" s="5">
        <f t="shared" si="59"/>
        <v>2.9531656112285365E-2</v>
      </c>
      <c r="Q337" s="5">
        <f t="shared" si="60"/>
        <v>3.1093042122822601E-2</v>
      </c>
      <c r="R337" s="15">
        <f t="shared" si="61"/>
        <v>3.0674862210745779E-2</v>
      </c>
      <c r="S337">
        <f t="shared" si="56"/>
        <v>0</v>
      </c>
      <c r="T337">
        <f t="shared" si="62"/>
        <v>65</v>
      </c>
      <c r="U337" t="b">
        <f t="shared" si="63"/>
        <v>0</v>
      </c>
      <c r="V337" s="2">
        <v>38513</v>
      </c>
    </row>
    <row r="338" spans="1:22" x14ac:dyDescent="0.2">
      <c r="A338" s="2">
        <v>38520</v>
      </c>
      <c r="B338" s="5">
        <v>2.17</v>
      </c>
      <c r="C338" s="5">
        <v>6.4221000000000004</v>
      </c>
      <c r="D338" s="5">
        <v>275.52100000000002</v>
      </c>
      <c r="E338" s="5">
        <v>230.85300000000001</v>
      </c>
      <c r="F338" s="5">
        <v>2.9713000000000003</v>
      </c>
      <c r="G338" s="5">
        <v>3.4393799999999999</v>
      </c>
      <c r="H338" s="5">
        <v>2.1160000000000001</v>
      </c>
      <c r="I338" s="3">
        <v>1.75</v>
      </c>
      <c r="J338" t="s">
        <v>247</v>
      </c>
      <c r="K338">
        <v>0</v>
      </c>
      <c r="L338">
        <f t="shared" si="57"/>
        <v>3</v>
      </c>
      <c r="M338" s="5">
        <f t="shared" si="58"/>
        <v>1.893107299502228E-2</v>
      </c>
      <c r="N338" s="5">
        <f t="shared" si="54"/>
        <v>2.1700000000000001E-2</v>
      </c>
      <c r="O338" s="5">
        <f t="shared" si="55"/>
        <v>4.1626643732040058E-4</v>
      </c>
      <c r="P338" s="5">
        <f t="shared" si="59"/>
        <v>1.8514806557701879E-2</v>
      </c>
      <c r="Q338" s="5">
        <f t="shared" si="60"/>
        <v>2.0443976872889236E-2</v>
      </c>
      <c r="R338" s="15">
        <f t="shared" si="61"/>
        <v>2.0027710435568835E-2</v>
      </c>
      <c r="S338">
        <f t="shared" si="56"/>
        <v>0</v>
      </c>
      <c r="T338">
        <f t="shared" si="62"/>
        <v>66</v>
      </c>
      <c r="U338" t="b">
        <f t="shared" si="63"/>
        <v>0</v>
      </c>
      <c r="V338" s="2">
        <v>38520</v>
      </c>
    </row>
    <row r="339" spans="1:22" x14ac:dyDescent="0.2">
      <c r="A339" s="2">
        <v>38527</v>
      </c>
      <c r="B339" s="5">
        <v>2.12</v>
      </c>
      <c r="C339" s="5">
        <v>6.5808999999999997</v>
      </c>
      <c r="D339" s="5">
        <v>280.89600000000002</v>
      </c>
      <c r="E339" s="5">
        <v>235.803</v>
      </c>
      <c r="F339" s="5">
        <v>3.0844999999999998</v>
      </c>
      <c r="G339" s="5">
        <v>3.4781300000000002</v>
      </c>
      <c r="H339" s="5">
        <v>2.1040000000000001</v>
      </c>
      <c r="I339" s="3">
        <v>1.75</v>
      </c>
      <c r="J339" t="s">
        <v>248</v>
      </c>
      <c r="K339">
        <v>0</v>
      </c>
      <c r="L339">
        <f t="shared" si="57"/>
        <v>4</v>
      </c>
      <c r="M339" s="5">
        <f t="shared" si="58"/>
        <v>1.9508494815277277E-2</v>
      </c>
      <c r="N339" s="5">
        <f t="shared" si="54"/>
        <v>2.12E-2</v>
      </c>
      <c r="O339" s="5">
        <f t="shared" si="55"/>
        <v>4.0669840470597407E-4</v>
      </c>
      <c r="P339" s="5">
        <f t="shared" si="59"/>
        <v>1.9101796410571303E-2</v>
      </c>
      <c r="Q339" s="5">
        <f t="shared" si="60"/>
        <v>2.1442216475419329E-2</v>
      </c>
      <c r="R339" s="15">
        <f t="shared" si="61"/>
        <v>2.1035518070713355E-2</v>
      </c>
      <c r="S339">
        <f t="shared" si="56"/>
        <v>0</v>
      </c>
      <c r="T339">
        <f t="shared" si="62"/>
        <v>67</v>
      </c>
      <c r="U339" t="b">
        <f t="shared" si="63"/>
        <v>0</v>
      </c>
      <c r="V339" s="2">
        <v>38527</v>
      </c>
    </row>
    <row r="340" spans="1:22" x14ac:dyDescent="0.2">
      <c r="A340" s="2">
        <v>38534</v>
      </c>
      <c r="B340" s="5">
        <v>2.1800000000000002</v>
      </c>
      <c r="C340" s="5">
        <v>6.5853999999999999</v>
      </c>
      <c r="D340" s="5">
        <v>285.42099999999999</v>
      </c>
      <c r="E340" s="5">
        <v>239.93899999999999</v>
      </c>
      <c r="F340" s="5">
        <v>3.1562000000000001</v>
      </c>
      <c r="G340" s="5">
        <v>3.5287500000000001</v>
      </c>
      <c r="H340" s="5">
        <v>2.1070000000000002</v>
      </c>
      <c r="I340" s="3">
        <v>2</v>
      </c>
      <c r="J340" t="s">
        <v>249</v>
      </c>
      <c r="K340">
        <v>1</v>
      </c>
      <c r="L340">
        <f t="shared" si="57"/>
        <v>0</v>
      </c>
      <c r="M340" s="5">
        <f t="shared" si="58"/>
        <v>1.6109164957849087E-2</v>
      </c>
      <c r="N340" s="5">
        <f t="shared" si="54"/>
        <v>2.18E-2</v>
      </c>
      <c r="O340" s="5">
        <f t="shared" si="55"/>
        <v>4.1817991207682148E-4</v>
      </c>
      <c r="P340" s="5">
        <f t="shared" si="59"/>
        <v>1.5690985045772265E-2</v>
      </c>
      <c r="Q340" s="5">
        <f t="shared" si="60"/>
        <v>1.7540065223936807E-2</v>
      </c>
      <c r="R340" s="15">
        <f t="shared" si="61"/>
        <v>1.7121885311859986E-2</v>
      </c>
      <c r="S340">
        <f t="shared" si="56"/>
        <v>0</v>
      </c>
      <c r="T340">
        <f t="shared" si="62"/>
        <v>68</v>
      </c>
      <c r="U340" t="b">
        <f t="shared" si="63"/>
        <v>0</v>
      </c>
      <c r="V340" s="2">
        <v>38534</v>
      </c>
    </row>
    <row r="341" spans="1:22" x14ac:dyDescent="0.2">
      <c r="A341" s="2">
        <v>38541</v>
      </c>
      <c r="B341" s="5">
        <v>2.2200000000000002</v>
      </c>
      <c r="C341" s="5">
        <v>6.5834000000000001</v>
      </c>
      <c r="D341" s="5">
        <v>296.09399999999999</v>
      </c>
      <c r="E341" s="5">
        <v>249.87</v>
      </c>
      <c r="F341" s="5">
        <v>3.1667999999999998</v>
      </c>
      <c r="G341" s="5">
        <v>3.5606299999999997</v>
      </c>
      <c r="H341" s="5">
        <v>2.1139999999999999</v>
      </c>
      <c r="I341" s="3">
        <v>2</v>
      </c>
      <c r="J341" t="s">
        <v>250</v>
      </c>
      <c r="K341">
        <v>0</v>
      </c>
      <c r="L341">
        <f t="shared" si="57"/>
        <v>1</v>
      </c>
      <c r="M341" s="5">
        <f t="shared" si="58"/>
        <v>3.7393884822770618E-2</v>
      </c>
      <c r="N341" s="5">
        <f t="shared" si="54"/>
        <v>2.2200000000000001E-2</v>
      </c>
      <c r="O341" s="5">
        <f t="shared" si="55"/>
        <v>4.2583337195112314E-4</v>
      </c>
      <c r="P341" s="5">
        <f t="shared" si="59"/>
        <v>3.6968051450819495E-2</v>
      </c>
      <c r="Q341" s="5">
        <f t="shared" si="60"/>
        <v>4.1389686545330262E-2</v>
      </c>
      <c r="R341" s="15">
        <f t="shared" si="61"/>
        <v>4.0963853173379139E-2</v>
      </c>
      <c r="S341">
        <f t="shared" si="56"/>
        <v>0</v>
      </c>
      <c r="T341">
        <f t="shared" si="62"/>
        <v>69</v>
      </c>
      <c r="U341" t="b">
        <f t="shared" si="63"/>
        <v>0</v>
      </c>
      <c r="V341" s="2">
        <v>38541</v>
      </c>
    </row>
    <row r="342" spans="1:22" x14ac:dyDescent="0.2">
      <c r="A342" s="2">
        <v>38548</v>
      </c>
      <c r="B342" s="5">
        <v>2.23</v>
      </c>
      <c r="C342" s="5">
        <v>6.6074999999999999</v>
      </c>
      <c r="D342" s="5">
        <v>291.37700000000001</v>
      </c>
      <c r="E342" s="5">
        <v>244.804</v>
      </c>
      <c r="F342" s="5">
        <v>3.2387999999999999</v>
      </c>
      <c r="G342" s="5">
        <v>3.6143800000000001</v>
      </c>
      <c r="H342" s="5">
        <v>2.1219999999999999</v>
      </c>
      <c r="I342" s="3">
        <v>2</v>
      </c>
      <c r="J342" t="s">
        <v>251</v>
      </c>
      <c r="K342">
        <v>0</v>
      </c>
      <c r="L342">
        <f t="shared" si="57"/>
        <v>2</v>
      </c>
      <c r="M342" s="5">
        <f t="shared" si="58"/>
        <v>-1.5930751720737324E-2</v>
      </c>
      <c r="N342" s="5">
        <f t="shared" si="54"/>
        <v>2.23E-2</v>
      </c>
      <c r="O342" s="5">
        <f t="shared" si="55"/>
        <v>4.2774662714228917E-4</v>
      </c>
      <c r="P342" s="5">
        <f t="shared" si="59"/>
        <v>-1.6358498347879613E-2</v>
      </c>
      <c r="Q342" s="5">
        <f t="shared" si="60"/>
        <v>-2.0274542762236392E-2</v>
      </c>
      <c r="R342" s="15">
        <f t="shared" si="61"/>
        <v>-2.0702289389378681E-2</v>
      </c>
      <c r="S342">
        <f t="shared" si="56"/>
        <v>0</v>
      </c>
      <c r="T342">
        <f t="shared" si="62"/>
        <v>70</v>
      </c>
      <c r="U342" t="b">
        <f t="shared" si="63"/>
        <v>0</v>
      </c>
      <c r="V342" s="2">
        <v>38548</v>
      </c>
    </row>
    <row r="343" spans="1:22" x14ac:dyDescent="0.2">
      <c r="A343" s="2">
        <v>38555</v>
      </c>
      <c r="B343" s="5">
        <v>2.23</v>
      </c>
      <c r="C343" s="5">
        <v>6.5963000000000003</v>
      </c>
      <c r="D343" s="5">
        <v>293.887</v>
      </c>
      <c r="E343" s="5">
        <v>246.863</v>
      </c>
      <c r="F343" s="5">
        <v>3.3624000000000001</v>
      </c>
      <c r="G343" s="5">
        <v>3.66</v>
      </c>
      <c r="H343" s="5">
        <v>2.1240000000000001</v>
      </c>
      <c r="I343" s="3">
        <v>2</v>
      </c>
      <c r="J343" t="s">
        <v>252</v>
      </c>
      <c r="K343">
        <v>0</v>
      </c>
      <c r="L343">
        <f t="shared" si="57"/>
        <v>3</v>
      </c>
      <c r="M343" s="5">
        <f t="shared" si="58"/>
        <v>8.6142694859236979E-3</v>
      </c>
      <c r="N343" s="5">
        <f t="shared" si="54"/>
        <v>2.23E-2</v>
      </c>
      <c r="O343" s="5">
        <f t="shared" si="55"/>
        <v>4.2774662714228917E-4</v>
      </c>
      <c r="P343" s="5">
        <f t="shared" si="59"/>
        <v>8.1865228587814087E-3</v>
      </c>
      <c r="Q343" s="5">
        <f t="shared" si="60"/>
        <v>8.4108102808777563E-3</v>
      </c>
      <c r="R343" s="15">
        <f t="shared" si="61"/>
        <v>7.9830636537354671E-3</v>
      </c>
      <c r="S343">
        <f t="shared" si="56"/>
        <v>0</v>
      </c>
      <c r="T343">
        <f t="shared" si="62"/>
        <v>71</v>
      </c>
      <c r="U343" t="b">
        <f t="shared" si="63"/>
        <v>0</v>
      </c>
      <c r="V343" s="2">
        <v>38555</v>
      </c>
    </row>
    <row r="344" spans="1:22" x14ac:dyDescent="0.2">
      <c r="A344" s="2">
        <v>38562</v>
      </c>
      <c r="B344" s="5">
        <v>2.2200000000000002</v>
      </c>
      <c r="C344" s="5">
        <v>6.4905999999999997</v>
      </c>
      <c r="D344" s="5">
        <v>298.55599999999998</v>
      </c>
      <c r="E344" s="5">
        <v>250.45500000000001</v>
      </c>
      <c r="F344" s="5">
        <v>3.3933</v>
      </c>
      <c r="G344" s="5">
        <v>3.7</v>
      </c>
      <c r="H344" s="5">
        <v>2.125</v>
      </c>
      <c r="I344" s="3">
        <v>2</v>
      </c>
      <c r="J344" t="s">
        <v>253</v>
      </c>
      <c r="K344">
        <v>0</v>
      </c>
      <c r="L344">
        <f t="shared" si="57"/>
        <v>4</v>
      </c>
      <c r="M344" s="5">
        <f t="shared" si="58"/>
        <v>1.5887058631378626E-2</v>
      </c>
      <c r="N344" s="5">
        <f t="shared" si="54"/>
        <v>2.2200000000000001E-2</v>
      </c>
      <c r="O344" s="5">
        <f t="shared" si="55"/>
        <v>4.2583337195112314E-4</v>
      </c>
      <c r="P344" s="5">
        <f t="shared" si="59"/>
        <v>1.5461225259427502E-2</v>
      </c>
      <c r="Q344" s="5">
        <f t="shared" si="60"/>
        <v>1.4550580686453651E-2</v>
      </c>
      <c r="R344" s="15">
        <f t="shared" si="61"/>
        <v>1.4124747314502528E-2</v>
      </c>
      <c r="S344">
        <f t="shared" si="56"/>
        <v>0</v>
      </c>
      <c r="T344">
        <f t="shared" si="62"/>
        <v>72</v>
      </c>
      <c r="U344" t="b">
        <f t="shared" si="63"/>
        <v>0</v>
      </c>
      <c r="V344" s="2">
        <v>38562</v>
      </c>
    </row>
    <row r="345" spans="1:22" x14ac:dyDescent="0.2">
      <c r="A345" s="2">
        <v>38569</v>
      </c>
      <c r="B345" s="5">
        <v>2.23</v>
      </c>
      <c r="C345" s="5">
        <v>6.3955000000000002</v>
      </c>
      <c r="D345" s="5">
        <v>300.51</v>
      </c>
      <c r="E345" s="5">
        <v>251.73599999999999</v>
      </c>
      <c r="F345" s="5">
        <v>3.5066999999999999</v>
      </c>
      <c r="G345" s="5">
        <v>3.75</v>
      </c>
      <c r="H345" s="5">
        <v>2.1320000000000001</v>
      </c>
      <c r="I345" s="3">
        <v>2</v>
      </c>
      <c r="J345" t="s">
        <v>254</v>
      </c>
      <c r="K345">
        <v>0</v>
      </c>
      <c r="L345">
        <f t="shared" si="57"/>
        <v>5</v>
      </c>
      <c r="M345" s="5">
        <f t="shared" si="58"/>
        <v>6.5448358096973358E-3</v>
      </c>
      <c r="N345" s="5">
        <f t="shared" si="54"/>
        <v>2.23E-2</v>
      </c>
      <c r="O345" s="5">
        <f t="shared" si="55"/>
        <v>4.2774662714228917E-4</v>
      </c>
      <c r="P345" s="5">
        <f t="shared" si="59"/>
        <v>6.1170891825550466E-3</v>
      </c>
      <c r="Q345" s="5">
        <f t="shared" si="60"/>
        <v>5.1146912619033369E-3</v>
      </c>
      <c r="R345" s="15">
        <f t="shared" si="61"/>
        <v>4.6869446347610477E-3</v>
      </c>
      <c r="S345">
        <f t="shared" si="56"/>
        <v>0</v>
      </c>
      <c r="T345">
        <f t="shared" si="62"/>
        <v>73</v>
      </c>
      <c r="U345" t="b">
        <f t="shared" si="63"/>
        <v>0</v>
      </c>
      <c r="V345" s="2">
        <v>38569</v>
      </c>
    </row>
    <row r="346" spans="1:22" x14ac:dyDescent="0.2">
      <c r="A346" s="2">
        <v>38576</v>
      </c>
      <c r="B346" s="5">
        <v>2.23</v>
      </c>
      <c r="C346" s="5">
        <v>6.3541999999999996</v>
      </c>
      <c r="D346" s="5">
        <v>309.012</v>
      </c>
      <c r="E346" s="5">
        <v>259.553</v>
      </c>
      <c r="F346" s="5">
        <v>3.5066999999999999</v>
      </c>
      <c r="G346" s="5">
        <v>3.79</v>
      </c>
      <c r="H346" s="5">
        <v>2.1339999999999999</v>
      </c>
      <c r="I346" s="3">
        <v>2</v>
      </c>
      <c r="J346" t="s">
        <v>255</v>
      </c>
      <c r="K346">
        <v>1</v>
      </c>
      <c r="L346">
        <f t="shared" si="57"/>
        <v>0</v>
      </c>
      <c r="M346" s="5">
        <f t="shared" si="58"/>
        <v>2.82919037636018E-2</v>
      </c>
      <c r="N346" s="5">
        <f t="shared" si="54"/>
        <v>2.23E-2</v>
      </c>
      <c r="O346" s="5">
        <f t="shared" si="55"/>
        <v>4.2774662714228917E-4</v>
      </c>
      <c r="P346" s="5">
        <f t="shared" si="59"/>
        <v>2.7864157136459511E-2</v>
      </c>
      <c r="Q346" s="5">
        <f t="shared" si="60"/>
        <v>3.1052372326564326E-2</v>
      </c>
      <c r="R346" s="15">
        <f t="shared" si="61"/>
        <v>3.0624625699422037E-2</v>
      </c>
      <c r="S346">
        <f t="shared" si="56"/>
        <v>0</v>
      </c>
      <c r="T346">
        <f t="shared" si="62"/>
        <v>74</v>
      </c>
      <c r="U346" t="b">
        <f t="shared" si="63"/>
        <v>0</v>
      </c>
      <c r="V346" s="2">
        <v>38576</v>
      </c>
    </row>
    <row r="347" spans="1:22" x14ac:dyDescent="0.2">
      <c r="A347" s="2">
        <v>38583</v>
      </c>
      <c r="B347" s="5">
        <v>2.27</v>
      </c>
      <c r="C347" s="5">
        <v>6.5769000000000002</v>
      </c>
      <c r="D347" s="5">
        <v>309.35399999999998</v>
      </c>
      <c r="E347" s="5">
        <v>259.46499999999997</v>
      </c>
      <c r="F347" s="5">
        <v>3.5066999999999999</v>
      </c>
      <c r="G347" s="5">
        <v>3.8228800000000001</v>
      </c>
      <c r="H347" s="5">
        <v>2.1320000000000001</v>
      </c>
      <c r="I347" s="3">
        <v>2</v>
      </c>
      <c r="J347" t="s">
        <v>256</v>
      </c>
      <c r="K347">
        <v>0</v>
      </c>
      <c r="L347">
        <f t="shared" si="57"/>
        <v>1</v>
      </c>
      <c r="M347" s="5">
        <f t="shared" si="58"/>
        <v>1.1067531358004423E-3</v>
      </c>
      <c r="N347" s="5">
        <f t="shared" si="54"/>
        <v>2.2700000000000001E-2</v>
      </c>
      <c r="O347" s="5">
        <f t="shared" si="55"/>
        <v>4.3539920886037642E-4</v>
      </c>
      <c r="P347" s="5">
        <f t="shared" si="59"/>
        <v>6.713539269400659E-4</v>
      </c>
      <c r="Q347" s="5">
        <f t="shared" si="60"/>
        <v>-3.390444340848342E-4</v>
      </c>
      <c r="R347" s="15">
        <f t="shared" si="61"/>
        <v>-7.7444364294521062E-4</v>
      </c>
      <c r="S347">
        <f t="shared" si="56"/>
        <v>0</v>
      </c>
      <c r="T347">
        <f t="shared" si="62"/>
        <v>75</v>
      </c>
      <c r="U347" t="b">
        <f t="shared" si="63"/>
        <v>0</v>
      </c>
      <c r="V347" s="2">
        <v>38583</v>
      </c>
    </row>
    <row r="348" spans="1:22" x14ac:dyDescent="0.2">
      <c r="A348" s="2">
        <v>38590</v>
      </c>
      <c r="B348" s="5">
        <v>2.27</v>
      </c>
      <c r="C348" s="5">
        <v>6.4661999999999997</v>
      </c>
      <c r="D348" s="5">
        <v>310.91899999999998</v>
      </c>
      <c r="E348" s="5">
        <v>260.99200000000002</v>
      </c>
      <c r="F348" s="5">
        <v>3.5380000000000003</v>
      </c>
      <c r="G348" s="5">
        <v>3.86</v>
      </c>
      <c r="H348" s="5">
        <v>2.1320000000000001</v>
      </c>
      <c r="I348" s="3">
        <v>2</v>
      </c>
      <c r="J348" t="s">
        <v>257</v>
      </c>
      <c r="K348">
        <v>0</v>
      </c>
      <c r="L348">
        <f t="shared" si="57"/>
        <v>2</v>
      </c>
      <c r="M348" s="5">
        <f t="shared" si="58"/>
        <v>5.0589292525715646E-3</v>
      </c>
      <c r="N348" s="5">
        <f t="shared" si="54"/>
        <v>2.2700000000000001E-2</v>
      </c>
      <c r="O348" s="5">
        <f t="shared" si="55"/>
        <v>4.3539920886037642E-4</v>
      </c>
      <c r="P348" s="5">
        <f t="shared" si="59"/>
        <v>4.6235300437111881E-3</v>
      </c>
      <c r="Q348" s="5">
        <f t="shared" si="60"/>
        <v>5.8851868267397744E-3</v>
      </c>
      <c r="R348" s="15">
        <f t="shared" si="61"/>
        <v>5.449787617879398E-3</v>
      </c>
      <c r="S348">
        <f t="shared" si="56"/>
        <v>0</v>
      </c>
      <c r="T348">
        <f t="shared" si="62"/>
        <v>76</v>
      </c>
      <c r="U348" t="b">
        <f t="shared" si="63"/>
        <v>0</v>
      </c>
      <c r="V348" s="2">
        <v>38590</v>
      </c>
    </row>
    <row r="349" spans="1:22" x14ac:dyDescent="0.2">
      <c r="A349" s="2">
        <v>38597</v>
      </c>
      <c r="B349" s="5">
        <v>2.29</v>
      </c>
      <c r="C349" s="5">
        <v>6.2191000000000001</v>
      </c>
      <c r="D349" s="5">
        <v>317.77</v>
      </c>
      <c r="E349" s="5">
        <v>266.541</v>
      </c>
      <c r="F349" s="5">
        <v>3.4445000000000001</v>
      </c>
      <c r="G349" s="5">
        <v>3.7610000000000001</v>
      </c>
      <c r="H349" s="5">
        <v>2.13</v>
      </c>
      <c r="I349" s="3">
        <v>2</v>
      </c>
      <c r="J349" t="s">
        <v>258</v>
      </c>
      <c r="K349">
        <v>0</v>
      </c>
      <c r="L349">
        <f t="shared" si="57"/>
        <v>3</v>
      </c>
      <c r="M349" s="5">
        <f t="shared" si="58"/>
        <v>2.2034677842138972E-2</v>
      </c>
      <c r="N349" s="5">
        <f t="shared" si="54"/>
        <v>2.29E-2</v>
      </c>
      <c r="O349" s="5">
        <f t="shared" si="55"/>
        <v>4.3922523632100585E-4</v>
      </c>
      <c r="P349" s="5">
        <f t="shared" si="59"/>
        <v>2.1595452605817966E-2</v>
      </c>
      <c r="Q349" s="5">
        <f t="shared" si="60"/>
        <v>2.126118808239319E-2</v>
      </c>
      <c r="R349" s="15">
        <f t="shared" si="61"/>
        <v>2.0821962846072184E-2</v>
      </c>
      <c r="S349">
        <f t="shared" si="56"/>
        <v>0</v>
      </c>
      <c r="T349">
        <f t="shared" si="62"/>
        <v>77</v>
      </c>
      <c r="U349" t="b">
        <f t="shared" si="63"/>
        <v>0</v>
      </c>
      <c r="V349" s="2">
        <v>38597</v>
      </c>
    </row>
    <row r="350" spans="1:22" x14ac:dyDescent="0.2">
      <c r="A350" s="2">
        <v>38604</v>
      </c>
      <c r="B350" s="5">
        <v>2.3199999999999998</v>
      </c>
      <c r="C350" s="5">
        <v>6.2746000000000004</v>
      </c>
      <c r="D350" s="5">
        <v>317.26600000000002</v>
      </c>
      <c r="E350" s="5">
        <v>265.16199999999998</v>
      </c>
      <c r="F350" s="5">
        <v>3.4655</v>
      </c>
      <c r="G350" s="5">
        <v>3.85</v>
      </c>
      <c r="H350" s="5">
        <v>2.1339999999999999</v>
      </c>
      <c r="I350" s="3">
        <v>2</v>
      </c>
      <c r="J350" t="s">
        <v>259</v>
      </c>
      <c r="K350">
        <v>0</v>
      </c>
      <c r="L350">
        <f t="shared" si="57"/>
        <v>4</v>
      </c>
      <c r="M350" s="5">
        <f t="shared" si="58"/>
        <v>-1.5860528054881806E-3</v>
      </c>
      <c r="N350" s="5">
        <f t="shared" si="54"/>
        <v>2.3199999999999998E-2</v>
      </c>
      <c r="O350" s="5">
        <f t="shared" si="55"/>
        <v>4.4496394831061714E-4</v>
      </c>
      <c r="P350" s="5">
        <f t="shared" si="59"/>
        <v>-2.0310167537987978E-3</v>
      </c>
      <c r="Q350" s="5">
        <f t="shared" si="60"/>
        <v>-5.1736881005174373E-3</v>
      </c>
      <c r="R350" s="15">
        <f t="shared" si="61"/>
        <v>-5.6186520488280545E-3</v>
      </c>
      <c r="S350">
        <f t="shared" si="56"/>
        <v>0</v>
      </c>
      <c r="T350">
        <f t="shared" si="62"/>
        <v>78</v>
      </c>
      <c r="U350" t="b">
        <f t="shared" si="63"/>
        <v>0</v>
      </c>
      <c r="V350" s="2">
        <v>38604</v>
      </c>
    </row>
    <row r="351" spans="1:22" x14ac:dyDescent="0.2">
      <c r="A351" s="2">
        <v>38611</v>
      </c>
      <c r="B351" s="5">
        <v>2.36</v>
      </c>
      <c r="C351" s="5">
        <v>6.3666999999999998</v>
      </c>
      <c r="D351" s="5">
        <v>321.85000000000002</v>
      </c>
      <c r="E351" s="5">
        <v>269.32799999999997</v>
      </c>
      <c r="F351" s="5">
        <v>3.4758</v>
      </c>
      <c r="G351" s="5">
        <v>3.89</v>
      </c>
      <c r="H351" s="5">
        <v>2.1360000000000001</v>
      </c>
      <c r="I351" s="3">
        <v>2</v>
      </c>
      <c r="J351" t="s">
        <v>260</v>
      </c>
      <c r="K351">
        <v>0</v>
      </c>
      <c r="L351">
        <f t="shared" si="57"/>
        <v>5</v>
      </c>
      <c r="M351" s="5">
        <f t="shared" si="58"/>
        <v>1.4448443892506546E-2</v>
      </c>
      <c r="N351" s="5">
        <f t="shared" si="54"/>
        <v>2.3599999999999999E-2</v>
      </c>
      <c r="O351" s="5">
        <f t="shared" si="55"/>
        <v>4.5261494987669515E-4</v>
      </c>
      <c r="P351" s="5">
        <f t="shared" si="59"/>
        <v>1.3995828942629851E-2</v>
      </c>
      <c r="Q351" s="5">
        <f t="shared" si="60"/>
        <v>1.5711150164804843E-2</v>
      </c>
      <c r="R351" s="15">
        <f t="shared" si="61"/>
        <v>1.5258535214928148E-2</v>
      </c>
      <c r="S351">
        <f t="shared" si="56"/>
        <v>0</v>
      </c>
      <c r="T351">
        <f t="shared" si="62"/>
        <v>79</v>
      </c>
      <c r="U351" t="b">
        <f t="shared" si="63"/>
        <v>0</v>
      </c>
      <c r="V351" s="2">
        <v>38611</v>
      </c>
    </row>
    <row r="352" spans="1:22" x14ac:dyDescent="0.2">
      <c r="A352" s="2">
        <v>38618</v>
      </c>
      <c r="B352" s="5">
        <v>2.39</v>
      </c>
      <c r="C352" s="5">
        <v>6.4843000000000002</v>
      </c>
      <c r="D352" s="5">
        <v>325.17599999999999</v>
      </c>
      <c r="E352" s="5">
        <v>272.19099999999997</v>
      </c>
      <c r="F352" s="5">
        <v>3.4655</v>
      </c>
      <c r="G352" s="5">
        <v>3.9699999999999998</v>
      </c>
      <c r="H352" s="5">
        <v>2.1360000000000001</v>
      </c>
      <c r="I352" s="3">
        <v>2</v>
      </c>
      <c r="J352" t="s">
        <v>261</v>
      </c>
      <c r="K352">
        <v>1</v>
      </c>
      <c r="L352">
        <f t="shared" si="57"/>
        <v>0</v>
      </c>
      <c r="M352" s="5">
        <f t="shared" si="58"/>
        <v>1.0334006524778561E-2</v>
      </c>
      <c r="N352" s="5">
        <f t="shared" si="54"/>
        <v>2.3900000000000001E-2</v>
      </c>
      <c r="O352" s="5">
        <f t="shared" si="55"/>
        <v>4.5835274030925355E-4</v>
      </c>
      <c r="P352" s="5">
        <f t="shared" si="59"/>
        <v>9.8756537844693071E-3</v>
      </c>
      <c r="Q352" s="5">
        <f t="shared" si="60"/>
        <v>1.0630160993287063E-2</v>
      </c>
      <c r="R352" s="15">
        <f t="shared" si="61"/>
        <v>1.017180825297781E-2</v>
      </c>
      <c r="S352">
        <f t="shared" si="56"/>
        <v>0</v>
      </c>
      <c r="T352">
        <f t="shared" si="62"/>
        <v>80</v>
      </c>
      <c r="U352" t="b">
        <f t="shared" si="63"/>
        <v>0</v>
      </c>
      <c r="V352" s="2">
        <v>38618</v>
      </c>
    </row>
    <row r="353" spans="1:22" x14ac:dyDescent="0.2">
      <c r="A353" s="2">
        <v>38625</v>
      </c>
      <c r="B353" s="5">
        <v>2.44</v>
      </c>
      <c r="C353" s="5">
        <v>6.5468000000000002</v>
      </c>
      <c r="D353" s="5">
        <v>328.16300000000001</v>
      </c>
      <c r="E353" s="5">
        <v>274.72000000000003</v>
      </c>
      <c r="F353" s="5">
        <v>3.5375999999999999</v>
      </c>
      <c r="G353" s="5">
        <v>4.0650000000000004</v>
      </c>
      <c r="H353" s="5">
        <v>2.1760000000000002</v>
      </c>
      <c r="I353" s="3">
        <v>2</v>
      </c>
      <c r="J353" t="s">
        <v>262</v>
      </c>
      <c r="K353">
        <v>0</v>
      </c>
      <c r="L353">
        <f t="shared" si="57"/>
        <v>1</v>
      </c>
      <c r="M353" s="5">
        <f t="shared" si="58"/>
        <v>9.1857947696016851E-3</v>
      </c>
      <c r="N353" s="5">
        <f t="shared" si="54"/>
        <v>2.4399999999999998E-2</v>
      </c>
      <c r="O353" s="5">
        <f t="shared" si="55"/>
        <v>4.6791484692776386E-4</v>
      </c>
      <c r="P353" s="5">
        <f t="shared" si="59"/>
        <v>8.7178799226739212E-3</v>
      </c>
      <c r="Q353" s="5">
        <f t="shared" si="60"/>
        <v>9.2912697333860095E-3</v>
      </c>
      <c r="R353" s="15">
        <f t="shared" si="61"/>
        <v>8.8233548864582456E-3</v>
      </c>
      <c r="S353">
        <f t="shared" si="56"/>
        <v>0</v>
      </c>
      <c r="T353">
        <f t="shared" si="62"/>
        <v>81</v>
      </c>
      <c r="U353" t="b">
        <f t="shared" si="63"/>
        <v>0</v>
      </c>
      <c r="V353" s="2">
        <v>38625</v>
      </c>
    </row>
    <row r="354" spans="1:22" x14ac:dyDescent="0.2">
      <c r="A354" s="2">
        <v>38632</v>
      </c>
      <c r="B354" s="5">
        <v>2.44</v>
      </c>
      <c r="C354" s="5">
        <v>6.5194999999999999</v>
      </c>
      <c r="D354" s="5">
        <v>309.37599999999998</v>
      </c>
      <c r="E354" s="5">
        <v>258.108</v>
      </c>
      <c r="F354" s="5">
        <v>3.5991999999999997</v>
      </c>
      <c r="G354" s="5">
        <v>4.1150000000000002</v>
      </c>
      <c r="H354" s="5">
        <v>2.1920000000000002</v>
      </c>
      <c r="I354" s="3">
        <v>2</v>
      </c>
      <c r="J354" t="s">
        <v>263</v>
      </c>
      <c r="K354">
        <v>0</v>
      </c>
      <c r="L354">
        <f t="shared" si="57"/>
        <v>2</v>
      </c>
      <c r="M354" s="5">
        <f t="shared" si="58"/>
        <v>-5.7248989069456413E-2</v>
      </c>
      <c r="N354" s="5">
        <f t="shared" si="54"/>
        <v>2.4399999999999998E-2</v>
      </c>
      <c r="O354" s="5">
        <f t="shared" si="55"/>
        <v>4.6791484692776386E-4</v>
      </c>
      <c r="P354" s="5">
        <f t="shared" si="59"/>
        <v>-5.7716903916384177E-2</v>
      </c>
      <c r="Q354" s="5">
        <f t="shared" si="60"/>
        <v>-6.046884100174732E-2</v>
      </c>
      <c r="R354" s="15">
        <f t="shared" si="61"/>
        <v>-6.0936755848675084E-2</v>
      </c>
      <c r="S354">
        <f t="shared" si="56"/>
        <v>0</v>
      </c>
      <c r="T354">
        <f t="shared" si="62"/>
        <v>82</v>
      </c>
      <c r="U354" t="b">
        <f t="shared" si="63"/>
        <v>0</v>
      </c>
      <c r="V354" s="2">
        <v>38632</v>
      </c>
    </row>
    <row r="355" spans="1:22" x14ac:dyDescent="0.2">
      <c r="A355" s="2">
        <v>38639</v>
      </c>
      <c r="B355" s="5">
        <v>2.44</v>
      </c>
      <c r="C355" s="5">
        <v>6.4737</v>
      </c>
      <c r="D355" s="5">
        <v>293.38099999999997</v>
      </c>
      <c r="E355" s="5">
        <v>244.636</v>
      </c>
      <c r="F355" s="5">
        <v>3.7852000000000001</v>
      </c>
      <c r="G355" s="5">
        <v>4.1593799999999996</v>
      </c>
      <c r="H355" s="5">
        <v>2.1850000000000001</v>
      </c>
      <c r="I355" s="3">
        <v>2</v>
      </c>
      <c r="J355" t="s">
        <v>264</v>
      </c>
      <c r="K355">
        <v>0</v>
      </c>
      <c r="L355">
        <f t="shared" si="57"/>
        <v>3</v>
      </c>
      <c r="M355" s="5">
        <f t="shared" si="58"/>
        <v>-5.1700842987174256E-2</v>
      </c>
      <c r="N355" s="5">
        <f t="shared" si="54"/>
        <v>2.4399999999999998E-2</v>
      </c>
      <c r="O355" s="5">
        <f t="shared" si="55"/>
        <v>4.6791484692776386E-4</v>
      </c>
      <c r="P355" s="5">
        <f t="shared" si="59"/>
        <v>-5.216875783410202E-2</v>
      </c>
      <c r="Q355" s="5">
        <f t="shared" si="60"/>
        <v>-5.2195205107939291E-2</v>
      </c>
      <c r="R355" s="15">
        <f t="shared" si="61"/>
        <v>-5.2663119954867055E-2</v>
      </c>
      <c r="S355">
        <f t="shared" si="56"/>
        <v>0</v>
      </c>
      <c r="T355">
        <f t="shared" si="62"/>
        <v>83</v>
      </c>
      <c r="U355" t="b">
        <f t="shared" si="63"/>
        <v>0</v>
      </c>
      <c r="V355" s="2">
        <v>38639</v>
      </c>
    </row>
    <row r="356" spans="1:22" x14ac:dyDescent="0.2">
      <c r="A356" s="2">
        <v>38646</v>
      </c>
      <c r="B356" s="5">
        <v>2.4300000000000002</v>
      </c>
      <c r="C356" s="5">
        <v>6.5213000000000001</v>
      </c>
      <c r="D356" s="5">
        <v>284.41699999999997</v>
      </c>
      <c r="E356" s="5">
        <v>237.75800000000001</v>
      </c>
      <c r="F356" s="5">
        <v>3.8472</v>
      </c>
      <c r="G356" s="5">
        <v>4.2</v>
      </c>
      <c r="H356" s="5">
        <v>2.1859999999999999</v>
      </c>
      <c r="I356" s="3">
        <v>2</v>
      </c>
      <c r="J356" t="s">
        <v>265</v>
      </c>
      <c r="K356">
        <v>0</v>
      </c>
      <c r="L356">
        <f t="shared" si="57"/>
        <v>4</v>
      </c>
      <c r="M356" s="5">
        <f t="shared" si="58"/>
        <v>-3.0554125863638038E-2</v>
      </c>
      <c r="N356" s="5">
        <f t="shared" si="54"/>
        <v>2.4300000000000002E-2</v>
      </c>
      <c r="O356" s="5">
        <f t="shared" si="55"/>
        <v>4.660025133378376E-4</v>
      </c>
      <c r="P356" s="5">
        <f t="shared" si="59"/>
        <v>-3.1020128376975875E-2</v>
      </c>
      <c r="Q356" s="5">
        <f t="shared" si="60"/>
        <v>-2.8115240602364255E-2</v>
      </c>
      <c r="R356" s="15">
        <f t="shared" si="61"/>
        <v>-2.8581243115702093E-2</v>
      </c>
      <c r="S356">
        <f t="shared" si="56"/>
        <v>0</v>
      </c>
      <c r="T356">
        <f t="shared" si="62"/>
        <v>84</v>
      </c>
      <c r="U356" t="b">
        <f t="shared" si="63"/>
        <v>0</v>
      </c>
      <c r="V356" s="2">
        <v>38646</v>
      </c>
    </row>
    <row r="357" spans="1:22" x14ac:dyDescent="0.2">
      <c r="A357" s="2">
        <v>38653</v>
      </c>
      <c r="B357" s="5">
        <v>2.48</v>
      </c>
      <c r="C357" s="5">
        <v>6.4817</v>
      </c>
      <c r="D357" s="5">
        <v>292.34399999999999</v>
      </c>
      <c r="E357" s="5">
        <v>244.37200000000001</v>
      </c>
      <c r="F357" s="5">
        <v>3.9091</v>
      </c>
      <c r="G357" s="5">
        <v>4.25</v>
      </c>
      <c r="H357" s="5">
        <v>2.254</v>
      </c>
      <c r="I357" s="3">
        <v>2</v>
      </c>
      <c r="J357" t="s">
        <v>266</v>
      </c>
      <c r="K357">
        <v>0</v>
      </c>
      <c r="L357">
        <f t="shared" si="57"/>
        <v>5</v>
      </c>
      <c r="M357" s="5">
        <f t="shared" si="58"/>
        <v>2.7871048495694772E-2</v>
      </c>
      <c r="N357" s="5">
        <f t="shared" si="54"/>
        <v>2.4799999999999999E-2</v>
      </c>
      <c r="O357" s="5">
        <f t="shared" si="55"/>
        <v>4.7556374268120649E-4</v>
      </c>
      <c r="P357" s="5">
        <f t="shared" si="59"/>
        <v>2.7395484753013566E-2</v>
      </c>
      <c r="Q357" s="5">
        <f t="shared" si="60"/>
        <v>2.7818201700889222E-2</v>
      </c>
      <c r="R357" s="15">
        <f t="shared" si="61"/>
        <v>2.7342637958208016E-2</v>
      </c>
      <c r="S357">
        <f t="shared" si="56"/>
        <v>0</v>
      </c>
      <c r="T357">
        <f t="shared" si="62"/>
        <v>85</v>
      </c>
      <c r="U357" t="b">
        <f t="shared" si="63"/>
        <v>0</v>
      </c>
      <c r="V357" s="2">
        <v>38653</v>
      </c>
    </row>
    <row r="358" spans="1:22" x14ac:dyDescent="0.2">
      <c r="A358" s="2">
        <v>38660</v>
      </c>
      <c r="B358" s="5">
        <v>2.5099999999999998</v>
      </c>
      <c r="C358" s="5">
        <v>6.5930999999999997</v>
      </c>
      <c r="D358" s="5">
        <v>310.42899999999997</v>
      </c>
      <c r="E358" s="5">
        <v>260.12099999999998</v>
      </c>
      <c r="F358" s="5">
        <v>3.9504999999999999</v>
      </c>
      <c r="G358" s="5">
        <v>4.3</v>
      </c>
      <c r="H358" s="5">
        <v>2.2650000000000001</v>
      </c>
      <c r="I358" s="3">
        <v>2.25</v>
      </c>
      <c r="J358" t="s">
        <v>267</v>
      </c>
      <c r="K358">
        <v>1</v>
      </c>
      <c r="L358">
        <f t="shared" si="57"/>
        <v>0</v>
      </c>
      <c r="M358" s="5">
        <f t="shared" si="58"/>
        <v>6.1862052923952637E-2</v>
      </c>
      <c r="N358" s="5">
        <f t="shared" si="54"/>
        <v>2.5099999999999997E-2</v>
      </c>
      <c r="O358" s="5">
        <f t="shared" si="55"/>
        <v>4.8129995401868797E-4</v>
      </c>
      <c r="P358" s="5">
        <f t="shared" si="59"/>
        <v>6.1380752969933949E-2</v>
      </c>
      <c r="Q358" s="5">
        <f t="shared" si="60"/>
        <v>6.4446826968719728E-2</v>
      </c>
      <c r="R358" s="15">
        <f t="shared" si="61"/>
        <v>6.396552701470104E-2</v>
      </c>
      <c r="S358">
        <f t="shared" si="56"/>
        <v>0</v>
      </c>
      <c r="T358">
        <f t="shared" si="62"/>
        <v>86</v>
      </c>
      <c r="U358" t="b">
        <f t="shared" si="63"/>
        <v>0</v>
      </c>
      <c r="V358" s="2">
        <v>38660</v>
      </c>
    </row>
    <row r="359" spans="1:22" x14ac:dyDescent="0.2">
      <c r="A359" s="2">
        <v>38667</v>
      </c>
      <c r="B359" s="5">
        <v>2.54</v>
      </c>
      <c r="C359" s="5">
        <v>6.6025999999999998</v>
      </c>
      <c r="D359" s="5">
        <v>304.65800000000002</v>
      </c>
      <c r="E359" s="5">
        <v>254.429</v>
      </c>
      <c r="F359" s="5">
        <v>3.9603999999999999</v>
      </c>
      <c r="G359" s="5">
        <v>4.34</v>
      </c>
      <c r="H359" s="5">
        <v>2.3210000000000002</v>
      </c>
      <c r="I359" s="3">
        <v>2.25</v>
      </c>
      <c r="J359" t="s">
        <v>268</v>
      </c>
      <c r="K359">
        <v>0</v>
      </c>
      <c r="L359">
        <f t="shared" si="57"/>
        <v>1</v>
      </c>
      <c r="M359" s="5">
        <f t="shared" si="58"/>
        <v>-1.8590402314216603E-2</v>
      </c>
      <c r="N359" s="5">
        <f t="shared" si="54"/>
        <v>2.5399999999999999E-2</v>
      </c>
      <c r="O359" s="5">
        <f t="shared" si="55"/>
        <v>4.8703577072384263E-4</v>
      </c>
      <c r="P359" s="5">
        <f t="shared" si="59"/>
        <v>-1.9077438084940446E-2</v>
      </c>
      <c r="Q359" s="5">
        <f t="shared" si="60"/>
        <v>-2.1882124088404953E-2</v>
      </c>
      <c r="R359" s="15">
        <f t="shared" si="61"/>
        <v>-2.2369159859128795E-2</v>
      </c>
      <c r="S359">
        <f t="shared" si="56"/>
        <v>0</v>
      </c>
      <c r="T359">
        <f t="shared" si="62"/>
        <v>87</v>
      </c>
      <c r="U359" t="b">
        <f t="shared" si="63"/>
        <v>0</v>
      </c>
      <c r="V359" s="2">
        <v>38667</v>
      </c>
    </row>
    <row r="360" spans="1:22" x14ac:dyDescent="0.2">
      <c r="A360" s="2">
        <v>38674</v>
      </c>
      <c r="B360" s="5">
        <v>2.5300000000000002</v>
      </c>
      <c r="C360" s="5">
        <v>6.6975999999999996</v>
      </c>
      <c r="D360" s="5">
        <v>308</v>
      </c>
      <c r="E360" s="5">
        <v>258.08800000000002</v>
      </c>
      <c r="F360" s="5">
        <v>4.0021000000000004</v>
      </c>
      <c r="G360" s="5">
        <v>4.3724999999999996</v>
      </c>
      <c r="H360" s="5">
        <v>2.3529999999999998</v>
      </c>
      <c r="I360" s="3">
        <v>2.25</v>
      </c>
      <c r="J360" t="s">
        <v>269</v>
      </c>
      <c r="K360">
        <v>0</v>
      </c>
      <c r="L360">
        <f t="shared" si="57"/>
        <v>2</v>
      </c>
      <c r="M360" s="5">
        <f t="shared" si="58"/>
        <v>1.0969677474413908E-2</v>
      </c>
      <c r="N360" s="5">
        <f t="shared" si="54"/>
        <v>2.5300000000000003E-2</v>
      </c>
      <c r="O360" s="5">
        <f t="shared" si="55"/>
        <v>4.8512387566668203E-4</v>
      </c>
      <c r="P360" s="5">
        <f t="shared" si="59"/>
        <v>1.0484553598747226E-2</v>
      </c>
      <c r="Q360" s="5">
        <f t="shared" si="60"/>
        <v>1.4381222266329763E-2</v>
      </c>
      <c r="R360" s="15">
        <f t="shared" si="61"/>
        <v>1.3896098390663081E-2</v>
      </c>
      <c r="S360">
        <f t="shared" si="56"/>
        <v>0</v>
      </c>
      <c r="T360">
        <f t="shared" si="62"/>
        <v>88</v>
      </c>
      <c r="U360" t="b">
        <f t="shared" si="63"/>
        <v>0</v>
      </c>
      <c r="V360" s="2">
        <v>38674</v>
      </c>
    </row>
    <row r="361" spans="1:22" x14ac:dyDescent="0.2">
      <c r="A361" s="2">
        <v>38681</v>
      </c>
      <c r="B361" s="5">
        <v>2.5300000000000002</v>
      </c>
      <c r="C361" s="5">
        <v>6.7133000000000003</v>
      </c>
      <c r="D361" s="5">
        <v>314.65600000000001</v>
      </c>
      <c r="E361" s="5">
        <v>264.05099999999999</v>
      </c>
      <c r="F361" s="5">
        <v>3.9397000000000002</v>
      </c>
      <c r="G361" s="5">
        <v>4.4006299999999996</v>
      </c>
      <c r="H361" s="5">
        <v>2.4500000000000002</v>
      </c>
      <c r="I361" s="3">
        <v>2.25</v>
      </c>
      <c r="J361" t="s">
        <v>270</v>
      </c>
      <c r="K361">
        <v>0</v>
      </c>
      <c r="L361">
        <f t="shared" si="57"/>
        <v>3</v>
      </c>
      <c r="M361" s="5">
        <f t="shared" si="58"/>
        <v>2.1610389610389635E-2</v>
      </c>
      <c r="N361" s="5">
        <f t="shared" si="54"/>
        <v>2.5300000000000003E-2</v>
      </c>
      <c r="O361" s="5">
        <f t="shared" si="55"/>
        <v>4.8512387566668203E-4</v>
      </c>
      <c r="P361" s="5">
        <f t="shared" si="59"/>
        <v>2.1125265734722953E-2</v>
      </c>
      <c r="Q361" s="5">
        <f t="shared" si="60"/>
        <v>2.3104522488453405E-2</v>
      </c>
      <c r="R361" s="15">
        <f t="shared" si="61"/>
        <v>2.2619398612786723E-2</v>
      </c>
      <c r="S361">
        <f t="shared" si="56"/>
        <v>0</v>
      </c>
      <c r="T361">
        <f t="shared" si="62"/>
        <v>89</v>
      </c>
      <c r="U361" t="b">
        <f t="shared" si="63"/>
        <v>0</v>
      </c>
      <c r="V361" s="2">
        <v>38681</v>
      </c>
    </row>
    <row r="362" spans="1:22" x14ac:dyDescent="0.2">
      <c r="A362" s="2">
        <v>38688</v>
      </c>
      <c r="B362" s="5">
        <v>2.56</v>
      </c>
      <c r="C362" s="5">
        <v>6.7643000000000004</v>
      </c>
      <c r="D362" s="5">
        <v>324.03399999999999</v>
      </c>
      <c r="E362" s="5">
        <v>271.73200000000003</v>
      </c>
      <c r="F362" s="5">
        <v>3.9815</v>
      </c>
      <c r="G362" s="5">
        <v>4.4468800000000002</v>
      </c>
      <c r="H362" s="5">
        <v>2.452</v>
      </c>
      <c r="I362" s="3">
        <v>2.25</v>
      </c>
      <c r="J362" t="s">
        <v>271</v>
      </c>
      <c r="K362">
        <v>0</v>
      </c>
      <c r="L362">
        <f t="shared" si="57"/>
        <v>4</v>
      </c>
      <c r="M362" s="5">
        <f t="shared" si="58"/>
        <v>2.9803976405979871E-2</v>
      </c>
      <c r="N362" s="5">
        <f t="shared" si="54"/>
        <v>2.5600000000000001E-2</v>
      </c>
      <c r="O362" s="5">
        <f t="shared" si="55"/>
        <v>4.908594293149271E-4</v>
      </c>
      <c r="P362" s="5">
        <f t="shared" si="59"/>
        <v>2.9313116976664944E-2</v>
      </c>
      <c r="Q362" s="5">
        <f t="shared" si="60"/>
        <v>2.9089077488818615E-2</v>
      </c>
      <c r="R362" s="15">
        <f t="shared" si="61"/>
        <v>2.8598218059503688E-2</v>
      </c>
      <c r="S362">
        <f t="shared" si="56"/>
        <v>0</v>
      </c>
      <c r="T362">
        <f t="shared" si="62"/>
        <v>90</v>
      </c>
      <c r="U362" t="b">
        <f t="shared" si="63"/>
        <v>0</v>
      </c>
      <c r="V362" s="2">
        <v>38688</v>
      </c>
    </row>
    <row r="363" spans="1:22" x14ac:dyDescent="0.2">
      <c r="A363" s="2">
        <v>38695</v>
      </c>
      <c r="B363" s="5">
        <v>2.58</v>
      </c>
      <c r="C363" s="5">
        <v>6.718</v>
      </c>
      <c r="D363" s="5">
        <v>329.745</v>
      </c>
      <c r="E363" s="5">
        <v>276.58600000000001</v>
      </c>
      <c r="F363" s="5">
        <v>3.9298000000000002</v>
      </c>
      <c r="G363" s="5">
        <v>4.4800000000000004</v>
      </c>
      <c r="H363" s="5">
        <v>2.4540000000000002</v>
      </c>
      <c r="I363" s="3">
        <v>2.25</v>
      </c>
      <c r="J363" t="s">
        <v>272</v>
      </c>
      <c r="K363">
        <v>0</v>
      </c>
      <c r="L363">
        <f t="shared" si="57"/>
        <v>5</v>
      </c>
      <c r="M363" s="5">
        <f t="shared" si="58"/>
        <v>1.7624693704981542E-2</v>
      </c>
      <c r="N363" s="5">
        <f t="shared" si="54"/>
        <v>2.58E-2</v>
      </c>
      <c r="O363" s="5">
        <f t="shared" si="55"/>
        <v>4.9468291255583274E-4</v>
      </c>
      <c r="P363" s="5">
        <f t="shared" si="59"/>
        <v>1.7130010792425709E-2</v>
      </c>
      <c r="Q363" s="5">
        <f t="shared" si="60"/>
        <v>1.7863188730072199E-2</v>
      </c>
      <c r="R363" s="15">
        <f t="shared" si="61"/>
        <v>1.7368505817516366E-2</v>
      </c>
      <c r="S363">
        <f t="shared" si="56"/>
        <v>0</v>
      </c>
      <c r="T363">
        <f t="shared" si="62"/>
        <v>91</v>
      </c>
      <c r="U363" t="b">
        <f t="shared" si="63"/>
        <v>0</v>
      </c>
      <c r="V363" s="2">
        <v>38695</v>
      </c>
    </row>
    <row r="364" spans="1:22" x14ac:dyDescent="0.2">
      <c r="A364" s="2">
        <v>38702</v>
      </c>
      <c r="B364" s="5">
        <v>2.5</v>
      </c>
      <c r="C364" s="5">
        <v>6.6463000000000001</v>
      </c>
      <c r="D364" s="5">
        <v>323.83699999999999</v>
      </c>
      <c r="E364" s="5">
        <v>270.83499999999998</v>
      </c>
      <c r="F364" s="5">
        <v>3.9195000000000002</v>
      </c>
      <c r="G364" s="5">
        <v>4.5</v>
      </c>
      <c r="H364" s="5">
        <v>2.4809999999999999</v>
      </c>
      <c r="I364" s="3">
        <v>2.25</v>
      </c>
      <c r="J364" t="s">
        <v>273</v>
      </c>
      <c r="K364">
        <v>1</v>
      </c>
      <c r="L364">
        <f t="shared" si="57"/>
        <v>0</v>
      </c>
      <c r="M364" s="5">
        <f t="shared" si="58"/>
        <v>-1.7916875161109402E-2</v>
      </c>
      <c r="N364" s="5">
        <f t="shared" si="54"/>
        <v>2.5000000000000001E-2</v>
      </c>
      <c r="O364" s="5">
        <f t="shared" si="55"/>
        <v>4.7938792742385772E-4</v>
      </c>
      <c r="P364" s="5">
        <f t="shared" si="59"/>
        <v>-1.839626308853326E-2</v>
      </c>
      <c r="Q364" s="5">
        <f t="shared" si="60"/>
        <v>-2.0792809469749152E-2</v>
      </c>
      <c r="R364" s="15">
        <f t="shared" si="61"/>
        <v>-2.1272197397173009E-2</v>
      </c>
      <c r="S364">
        <f t="shared" si="56"/>
        <v>0</v>
      </c>
      <c r="T364">
        <f t="shared" si="62"/>
        <v>92</v>
      </c>
      <c r="U364" t="b">
        <f t="shared" si="63"/>
        <v>0</v>
      </c>
      <c r="V364" s="2">
        <v>38702</v>
      </c>
    </row>
    <row r="365" spans="1:22" x14ac:dyDescent="0.2">
      <c r="A365" s="2">
        <v>38709</v>
      </c>
      <c r="B365" s="5">
        <v>2.5499999999999998</v>
      </c>
      <c r="C365" s="5">
        <v>6.7599</v>
      </c>
      <c r="D365" s="5">
        <v>329.1</v>
      </c>
      <c r="E365" s="5">
        <v>275.51100000000002</v>
      </c>
      <c r="F365" s="5">
        <v>3.9809999999999999</v>
      </c>
      <c r="G365" s="5">
        <v>4.5206299999999997</v>
      </c>
      <c r="H365" s="5">
        <v>2.4950000000000001</v>
      </c>
      <c r="I365" s="3">
        <v>2.25</v>
      </c>
      <c r="J365" t="s">
        <v>274</v>
      </c>
      <c r="K365">
        <v>0</v>
      </c>
      <c r="L365">
        <f t="shared" si="57"/>
        <v>1</v>
      </c>
      <c r="M365" s="5">
        <f t="shared" si="58"/>
        <v>1.6252003322659414E-2</v>
      </c>
      <c r="N365" s="5">
        <f t="shared" si="54"/>
        <v>2.5499999999999998E-2</v>
      </c>
      <c r="O365" s="5">
        <f t="shared" si="55"/>
        <v>4.8894762193918417E-4</v>
      </c>
      <c r="P365" s="5">
        <f t="shared" si="59"/>
        <v>1.576305570072023E-2</v>
      </c>
      <c r="Q365" s="5">
        <f t="shared" si="60"/>
        <v>1.7265124522310771E-2</v>
      </c>
      <c r="R365" s="15">
        <f t="shared" si="61"/>
        <v>1.6776176900371587E-2</v>
      </c>
      <c r="S365">
        <f t="shared" si="56"/>
        <v>0</v>
      </c>
      <c r="T365">
        <f t="shared" si="62"/>
        <v>93</v>
      </c>
      <c r="U365" t="b">
        <f t="shared" si="63"/>
        <v>0</v>
      </c>
      <c r="V365" s="2">
        <v>38709</v>
      </c>
    </row>
    <row r="366" spans="1:22" x14ac:dyDescent="0.2">
      <c r="A366" s="2">
        <v>38716</v>
      </c>
      <c r="B366" s="5">
        <v>2.56</v>
      </c>
      <c r="C366" s="5">
        <v>6.7442000000000002</v>
      </c>
      <c r="D366" s="5">
        <v>332.50900000000001</v>
      </c>
      <c r="E366" s="5">
        <v>277.91399999999999</v>
      </c>
      <c r="F366" s="5">
        <v>4.0739999999999998</v>
      </c>
      <c r="G366" s="5">
        <v>4.5362499999999999</v>
      </c>
      <c r="H366" s="5">
        <v>2.488</v>
      </c>
      <c r="I366" s="3">
        <v>2.25</v>
      </c>
      <c r="J366" t="s">
        <v>275</v>
      </c>
      <c r="K366">
        <v>0</v>
      </c>
      <c r="L366">
        <f t="shared" si="57"/>
        <v>2</v>
      </c>
      <c r="M366" s="5">
        <f t="shared" si="58"/>
        <v>1.0358553631115042E-2</v>
      </c>
      <c r="N366" s="5">
        <f t="shared" si="54"/>
        <v>2.5600000000000001E-2</v>
      </c>
      <c r="O366" s="5">
        <f t="shared" si="55"/>
        <v>4.908594293149271E-4</v>
      </c>
      <c r="P366" s="5">
        <f t="shared" si="59"/>
        <v>9.8676942018001146E-3</v>
      </c>
      <c r="Q366" s="5">
        <f t="shared" si="60"/>
        <v>8.7219748031837074E-3</v>
      </c>
      <c r="R366" s="15">
        <f t="shared" si="61"/>
        <v>8.2311153738687803E-3</v>
      </c>
      <c r="S366">
        <f t="shared" si="56"/>
        <v>0</v>
      </c>
      <c r="T366">
        <f t="shared" si="62"/>
        <v>94</v>
      </c>
      <c r="U366" t="b">
        <f t="shared" si="63"/>
        <v>0</v>
      </c>
      <c r="V366" s="2">
        <v>38716</v>
      </c>
    </row>
    <row r="367" spans="1:22" x14ac:dyDescent="0.2">
      <c r="A367" s="2">
        <v>38723</v>
      </c>
      <c r="B367" s="5">
        <v>2.5300000000000002</v>
      </c>
      <c r="C367" s="5">
        <v>6.5140000000000002</v>
      </c>
      <c r="D367" s="5">
        <v>338.73500000000001</v>
      </c>
      <c r="E367" s="5">
        <v>283.28199999999998</v>
      </c>
      <c r="F367" s="5">
        <v>4.1985000000000001</v>
      </c>
      <c r="G367" s="5">
        <v>4.55</v>
      </c>
      <c r="H367" s="5">
        <v>2.4910000000000001</v>
      </c>
      <c r="I367" s="3">
        <v>2.25</v>
      </c>
      <c r="J367" t="s">
        <v>276</v>
      </c>
      <c r="K367">
        <v>0</v>
      </c>
      <c r="L367">
        <f t="shared" si="57"/>
        <v>3</v>
      </c>
      <c r="M367" s="5">
        <f t="shared" si="58"/>
        <v>1.8724305206776259E-2</v>
      </c>
      <c r="N367" s="5">
        <f t="shared" si="54"/>
        <v>2.5300000000000003E-2</v>
      </c>
      <c r="O367" s="5">
        <f t="shared" si="55"/>
        <v>4.8512387566668203E-4</v>
      </c>
      <c r="P367" s="5">
        <f t="shared" si="59"/>
        <v>1.8239181331109577E-2</v>
      </c>
      <c r="Q367" s="5">
        <f t="shared" si="60"/>
        <v>1.9315327763264944E-2</v>
      </c>
      <c r="R367" s="15">
        <f t="shared" si="61"/>
        <v>1.8830203887598262E-2</v>
      </c>
      <c r="S367">
        <f t="shared" si="56"/>
        <v>0</v>
      </c>
      <c r="T367">
        <f t="shared" si="62"/>
        <v>95</v>
      </c>
      <c r="U367" t="b">
        <f t="shared" si="63"/>
        <v>0</v>
      </c>
      <c r="V367" s="2">
        <v>38723</v>
      </c>
    </row>
    <row r="368" spans="1:22" x14ac:dyDescent="0.2">
      <c r="A368" s="2">
        <v>38730</v>
      </c>
      <c r="B368" s="5">
        <v>2.52</v>
      </c>
      <c r="C368" s="5">
        <v>6.6357999999999997</v>
      </c>
      <c r="D368" s="5">
        <v>338.56</v>
      </c>
      <c r="E368" s="5">
        <v>282.459</v>
      </c>
      <c r="F368" s="5">
        <v>4.3221999999999996</v>
      </c>
      <c r="G368" s="5">
        <v>4.5999999999999996</v>
      </c>
      <c r="H368" s="5">
        <v>2.5070000000000001</v>
      </c>
      <c r="I368" s="3">
        <v>2.25</v>
      </c>
      <c r="J368" t="s">
        <v>277</v>
      </c>
      <c r="K368">
        <v>0</v>
      </c>
      <c r="L368">
        <f t="shared" si="57"/>
        <v>4</v>
      </c>
      <c r="M368" s="5">
        <f t="shared" si="58"/>
        <v>-5.1662804257013306E-4</v>
      </c>
      <c r="N368" s="5">
        <f t="shared" si="54"/>
        <v>2.52E-2</v>
      </c>
      <c r="O368" s="5">
        <f t="shared" si="55"/>
        <v>4.8321193676570395E-4</v>
      </c>
      <c r="P368" s="5">
        <f t="shared" si="59"/>
        <v>-9.9983997933583701E-4</v>
      </c>
      <c r="Q368" s="5">
        <f t="shared" si="60"/>
        <v>-2.9052322420767274E-3</v>
      </c>
      <c r="R368" s="15">
        <f t="shared" si="61"/>
        <v>-3.3884441788424313E-3</v>
      </c>
      <c r="S368">
        <f t="shared" si="56"/>
        <v>0</v>
      </c>
      <c r="T368">
        <f t="shared" si="62"/>
        <v>96</v>
      </c>
      <c r="U368" t="b">
        <f t="shared" si="63"/>
        <v>0</v>
      </c>
      <c r="V368" s="2">
        <v>38730</v>
      </c>
    </row>
    <row r="369" spans="1:22" x14ac:dyDescent="0.2">
      <c r="A369" s="2">
        <v>38737</v>
      </c>
      <c r="B369" s="5">
        <v>2.5</v>
      </c>
      <c r="C369" s="5">
        <v>6.6544999999999996</v>
      </c>
      <c r="D369" s="5">
        <v>346.46499999999997</v>
      </c>
      <c r="E369" s="5">
        <v>290.50900000000001</v>
      </c>
      <c r="F369" s="5">
        <v>4.3536999999999999</v>
      </c>
      <c r="G369" s="5">
        <v>4.62</v>
      </c>
      <c r="H369" s="5">
        <v>2.52</v>
      </c>
      <c r="I369" s="3">
        <v>2.25</v>
      </c>
      <c r="J369" t="s">
        <v>278</v>
      </c>
      <c r="K369">
        <v>0</v>
      </c>
      <c r="L369">
        <f t="shared" si="57"/>
        <v>5</v>
      </c>
      <c r="M369" s="5">
        <f t="shared" si="58"/>
        <v>2.3348889413988605E-2</v>
      </c>
      <c r="N369" s="5">
        <f t="shared" si="54"/>
        <v>2.5000000000000001E-2</v>
      </c>
      <c r="O369" s="5">
        <f t="shared" si="55"/>
        <v>4.7938792742385772E-4</v>
      </c>
      <c r="P369" s="5">
        <f t="shared" si="59"/>
        <v>2.2869501486564747E-2</v>
      </c>
      <c r="Q369" s="5">
        <f t="shared" si="60"/>
        <v>2.8499711462548483E-2</v>
      </c>
      <c r="R369" s="15">
        <f t="shared" si="61"/>
        <v>2.8020323535124625E-2</v>
      </c>
      <c r="S369">
        <f t="shared" si="56"/>
        <v>0</v>
      </c>
      <c r="T369">
        <f t="shared" si="62"/>
        <v>97</v>
      </c>
      <c r="U369" t="b">
        <f t="shared" si="63"/>
        <v>0</v>
      </c>
      <c r="V369" s="2">
        <v>38737</v>
      </c>
    </row>
    <row r="370" spans="1:22" x14ac:dyDescent="0.2">
      <c r="A370" s="2">
        <v>38744</v>
      </c>
      <c r="B370" s="5">
        <v>2.5499999999999998</v>
      </c>
      <c r="C370" s="5">
        <v>6.6805000000000003</v>
      </c>
      <c r="D370" s="5">
        <v>354.74400000000003</v>
      </c>
      <c r="E370" s="5">
        <v>298.07</v>
      </c>
      <c r="F370" s="5">
        <v>4.4366000000000003</v>
      </c>
      <c r="G370" s="5">
        <v>4.6675000000000004</v>
      </c>
      <c r="H370" s="5">
        <v>2.536</v>
      </c>
      <c r="I370" s="3">
        <v>2.25</v>
      </c>
      <c r="J370" t="s">
        <v>279</v>
      </c>
      <c r="K370">
        <v>1</v>
      </c>
      <c r="L370">
        <f t="shared" si="57"/>
        <v>0</v>
      </c>
      <c r="M370" s="5">
        <f t="shared" si="58"/>
        <v>2.389563159337893E-2</v>
      </c>
      <c r="N370" s="5">
        <f t="shared" si="54"/>
        <v>2.5499999999999998E-2</v>
      </c>
      <c r="O370" s="5">
        <f t="shared" si="55"/>
        <v>4.8894762193918417E-4</v>
      </c>
      <c r="P370" s="5">
        <f t="shared" si="59"/>
        <v>2.3406683971439746E-2</v>
      </c>
      <c r="Q370" s="5">
        <f t="shared" si="60"/>
        <v>2.6026732390390661E-2</v>
      </c>
      <c r="R370" s="15">
        <f t="shared" si="61"/>
        <v>2.5537784768451477E-2</v>
      </c>
      <c r="S370">
        <f t="shared" si="56"/>
        <v>0</v>
      </c>
      <c r="T370">
        <f t="shared" si="62"/>
        <v>98</v>
      </c>
      <c r="U370" t="b">
        <f t="shared" si="63"/>
        <v>0</v>
      </c>
      <c r="V370" s="2">
        <v>38744</v>
      </c>
    </row>
    <row r="371" spans="1:22" x14ac:dyDescent="0.2">
      <c r="A371" s="2">
        <v>38751</v>
      </c>
      <c r="B371" s="5">
        <v>2.54</v>
      </c>
      <c r="C371" s="5">
        <v>6.6824000000000003</v>
      </c>
      <c r="D371" s="5">
        <v>353.74299999999999</v>
      </c>
      <c r="E371" s="5">
        <v>296.52499999999998</v>
      </c>
      <c r="F371" s="5">
        <v>4.4676</v>
      </c>
      <c r="G371" s="5">
        <v>4.71</v>
      </c>
      <c r="H371" s="5">
        <v>2.57</v>
      </c>
      <c r="I371" s="3">
        <v>2.25</v>
      </c>
      <c r="J371" t="s">
        <v>280</v>
      </c>
      <c r="K371">
        <v>0</v>
      </c>
      <c r="L371">
        <f t="shared" si="57"/>
        <v>1</v>
      </c>
      <c r="M371" s="5">
        <f t="shared" si="58"/>
        <v>-2.8217531515685179E-3</v>
      </c>
      <c r="N371" s="5">
        <f t="shared" si="54"/>
        <v>2.5399999999999999E-2</v>
      </c>
      <c r="O371" s="5">
        <f t="shared" si="55"/>
        <v>4.8703577072384263E-4</v>
      </c>
      <c r="P371" s="5">
        <f t="shared" si="59"/>
        <v>-3.3087889222923605E-3</v>
      </c>
      <c r="Q371" s="5">
        <f t="shared" si="60"/>
        <v>-5.1833461938470826E-3</v>
      </c>
      <c r="R371" s="15">
        <f t="shared" si="61"/>
        <v>-5.6703819645709252E-3</v>
      </c>
      <c r="S371">
        <f t="shared" si="56"/>
        <v>0</v>
      </c>
      <c r="T371">
        <f t="shared" si="62"/>
        <v>99</v>
      </c>
      <c r="U371" t="b">
        <f t="shared" si="63"/>
        <v>0</v>
      </c>
      <c r="V371" s="2">
        <v>38751</v>
      </c>
    </row>
    <row r="372" spans="1:22" x14ac:dyDescent="0.2">
      <c r="A372" s="2">
        <v>38758</v>
      </c>
      <c r="B372" s="5">
        <v>2.52</v>
      </c>
      <c r="C372" s="5">
        <v>6.7938999999999998</v>
      </c>
      <c r="D372" s="5">
        <v>355.07499999999999</v>
      </c>
      <c r="E372" s="5">
        <v>297.62200000000001</v>
      </c>
      <c r="F372" s="5">
        <v>4.5297999999999998</v>
      </c>
      <c r="G372" s="5">
        <v>4.7406300000000003</v>
      </c>
      <c r="H372" s="5">
        <v>2.5920000000000001</v>
      </c>
      <c r="I372" s="3">
        <v>2.25</v>
      </c>
      <c r="J372" t="s">
        <v>281</v>
      </c>
      <c r="K372">
        <v>0</v>
      </c>
      <c r="L372">
        <f t="shared" si="57"/>
        <v>2</v>
      </c>
      <c r="M372" s="5">
        <f t="shared" si="58"/>
        <v>3.7654455353179905E-3</v>
      </c>
      <c r="N372" s="5">
        <f t="shared" si="54"/>
        <v>2.52E-2</v>
      </c>
      <c r="O372" s="5">
        <f t="shared" si="55"/>
        <v>4.8321193676570395E-4</v>
      </c>
      <c r="P372" s="5">
        <f t="shared" si="59"/>
        <v>3.2822335985522866E-3</v>
      </c>
      <c r="Q372" s="5">
        <f t="shared" si="60"/>
        <v>3.6995194334374926E-3</v>
      </c>
      <c r="R372" s="15">
        <f t="shared" si="61"/>
        <v>3.2163074966717886E-3</v>
      </c>
      <c r="S372">
        <f t="shared" si="56"/>
        <v>0</v>
      </c>
      <c r="T372">
        <f t="shared" si="62"/>
        <v>100</v>
      </c>
      <c r="U372" t="b">
        <f t="shared" si="63"/>
        <v>0</v>
      </c>
      <c r="V372" s="2">
        <v>38758</v>
      </c>
    </row>
    <row r="373" spans="1:22" x14ac:dyDescent="0.2">
      <c r="A373" s="2">
        <v>38765</v>
      </c>
      <c r="B373" s="5">
        <v>2.61</v>
      </c>
      <c r="C373" s="5">
        <v>6.7575000000000003</v>
      </c>
      <c r="D373" s="5">
        <v>358.37200000000001</v>
      </c>
      <c r="E373" s="5">
        <v>300.28199999999998</v>
      </c>
      <c r="F373" s="5">
        <v>4.5292000000000003</v>
      </c>
      <c r="G373" s="5">
        <v>4.7699999999999996</v>
      </c>
      <c r="H373" s="5">
        <v>2.6080000000000001</v>
      </c>
      <c r="I373" s="3">
        <v>2.25</v>
      </c>
      <c r="J373" t="s">
        <v>282</v>
      </c>
      <c r="K373">
        <v>0</v>
      </c>
      <c r="L373">
        <f t="shared" si="57"/>
        <v>3</v>
      </c>
      <c r="M373" s="5">
        <f t="shared" si="58"/>
        <v>9.2853622474124986E-3</v>
      </c>
      <c r="N373" s="5">
        <f t="shared" si="54"/>
        <v>2.6099999999999998E-2</v>
      </c>
      <c r="O373" s="5">
        <f t="shared" si="55"/>
        <v>5.0041780867182695E-4</v>
      </c>
      <c r="P373" s="5">
        <f t="shared" si="59"/>
        <v>8.7849444387406717E-3</v>
      </c>
      <c r="Q373" s="5">
        <f t="shared" si="60"/>
        <v>8.9375113398872941E-3</v>
      </c>
      <c r="R373" s="15">
        <f t="shared" si="61"/>
        <v>8.4370935312154671E-3</v>
      </c>
      <c r="S373">
        <f t="shared" si="56"/>
        <v>0</v>
      </c>
      <c r="T373">
        <f t="shared" si="62"/>
        <v>101</v>
      </c>
      <c r="U373" t="b">
        <f t="shared" si="63"/>
        <v>0</v>
      </c>
      <c r="V373" s="2">
        <v>38765</v>
      </c>
    </row>
    <row r="374" spans="1:22" x14ac:dyDescent="0.2">
      <c r="A374" s="2">
        <v>38772</v>
      </c>
      <c r="B374" s="5">
        <v>2.64</v>
      </c>
      <c r="C374" s="5">
        <v>6.7777000000000003</v>
      </c>
      <c r="D374" s="5">
        <v>371.00799999999998</v>
      </c>
      <c r="E374" s="5">
        <v>310.666</v>
      </c>
      <c r="F374" s="5">
        <v>4.5815999999999999</v>
      </c>
      <c r="G374" s="5">
        <v>4.8100000000000005</v>
      </c>
      <c r="H374" s="5">
        <v>2.6440000000000001</v>
      </c>
      <c r="I374" s="3">
        <v>2.25</v>
      </c>
      <c r="J374" t="s">
        <v>283</v>
      </c>
      <c r="K374">
        <v>0</v>
      </c>
      <c r="L374">
        <f t="shared" si="57"/>
        <v>4</v>
      </c>
      <c r="M374" s="5">
        <f t="shared" si="58"/>
        <v>3.525945107318651E-2</v>
      </c>
      <c r="N374" s="5">
        <f t="shared" si="54"/>
        <v>2.64E-2</v>
      </c>
      <c r="O374" s="5">
        <f t="shared" si="55"/>
        <v>5.0615231034423225E-4</v>
      </c>
      <c r="P374" s="5">
        <f t="shared" si="59"/>
        <v>3.4753298762842277E-2</v>
      </c>
      <c r="Q374" s="5">
        <f t="shared" si="60"/>
        <v>3.4580827355619181E-2</v>
      </c>
      <c r="R374" s="15">
        <f t="shared" si="61"/>
        <v>3.4074675045274949E-2</v>
      </c>
      <c r="S374">
        <f t="shared" si="56"/>
        <v>0</v>
      </c>
      <c r="T374">
        <f t="shared" si="62"/>
        <v>102</v>
      </c>
      <c r="U374" t="b">
        <f t="shared" si="63"/>
        <v>0</v>
      </c>
      <c r="V374" s="2">
        <v>38772</v>
      </c>
    </row>
    <row r="375" spans="1:22" x14ac:dyDescent="0.2">
      <c r="A375" s="2">
        <v>38779</v>
      </c>
      <c r="B375" s="5">
        <v>2.66</v>
      </c>
      <c r="C375" s="5">
        <v>6.64</v>
      </c>
      <c r="D375" s="5">
        <v>376.12700000000001</v>
      </c>
      <c r="E375" s="5">
        <v>313.255</v>
      </c>
      <c r="F375" s="5">
        <v>4.6022999999999996</v>
      </c>
      <c r="G375" s="5">
        <v>4.8499999999999996</v>
      </c>
      <c r="H375" s="5">
        <v>2.6840000000000002</v>
      </c>
      <c r="I375" s="3">
        <v>2.25</v>
      </c>
      <c r="J375" t="s">
        <v>284</v>
      </c>
      <c r="K375">
        <v>0</v>
      </c>
      <c r="L375">
        <f t="shared" si="57"/>
        <v>5</v>
      </c>
      <c r="M375" s="5">
        <f t="shared" si="58"/>
        <v>1.3797546144557638E-2</v>
      </c>
      <c r="N375" s="5">
        <f t="shared" si="54"/>
        <v>2.6600000000000002E-2</v>
      </c>
      <c r="O375" s="5">
        <f t="shared" si="55"/>
        <v>5.0997509235162219E-4</v>
      </c>
      <c r="P375" s="5">
        <f t="shared" si="59"/>
        <v>1.3287571052206015E-2</v>
      </c>
      <c r="Q375" s="5">
        <f t="shared" si="60"/>
        <v>8.3337088706199047E-3</v>
      </c>
      <c r="R375" s="15">
        <f t="shared" si="61"/>
        <v>7.8237337782682825E-3</v>
      </c>
      <c r="S375">
        <f t="shared" si="56"/>
        <v>0</v>
      </c>
      <c r="T375">
        <f t="shared" si="62"/>
        <v>103</v>
      </c>
      <c r="U375" t="b">
        <f t="shared" si="63"/>
        <v>0</v>
      </c>
      <c r="V375" s="2">
        <v>38779</v>
      </c>
    </row>
    <row r="376" spans="1:22" x14ac:dyDescent="0.2">
      <c r="A376" s="2">
        <v>38786</v>
      </c>
      <c r="B376" s="5">
        <v>2.71</v>
      </c>
      <c r="C376" s="5">
        <v>6.6975999999999996</v>
      </c>
      <c r="D376" s="5">
        <v>367.726</v>
      </c>
      <c r="E376" s="5">
        <v>305.47199999999998</v>
      </c>
      <c r="F376" s="5">
        <v>4.6022999999999996</v>
      </c>
      <c r="G376" s="5">
        <v>4.9000000000000004</v>
      </c>
      <c r="H376" s="5">
        <v>2.698</v>
      </c>
      <c r="I376" s="3">
        <v>2.25</v>
      </c>
      <c r="J376" t="s">
        <v>285</v>
      </c>
      <c r="K376">
        <v>0</v>
      </c>
      <c r="L376">
        <f t="shared" si="57"/>
        <v>6</v>
      </c>
      <c r="M376" s="5">
        <f t="shared" si="58"/>
        <v>-2.2335540921018748E-2</v>
      </c>
      <c r="N376" s="5">
        <f t="shared" si="54"/>
        <v>2.7099999999999999E-2</v>
      </c>
      <c r="O376" s="5">
        <f t="shared" si="55"/>
        <v>5.195312806154373E-4</v>
      </c>
      <c r="P376" s="5">
        <f t="shared" si="59"/>
        <v>-2.2855072201634186E-2</v>
      </c>
      <c r="Q376" s="5">
        <f t="shared" si="60"/>
        <v>-2.4845573095401585E-2</v>
      </c>
      <c r="R376" s="15">
        <f t="shared" si="61"/>
        <v>-2.5365104376017023E-2</v>
      </c>
      <c r="S376">
        <f t="shared" si="56"/>
        <v>0</v>
      </c>
      <c r="T376">
        <f t="shared" si="62"/>
        <v>104</v>
      </c>
      <c r="U376" t="b">
        <f t="shared" si="63"/>
        <v>0</v>
      </c>
      <c r="V376" s="2">
        <v>38786</v>
      </c>
    </row>
    <row r="377" spans="1:22" x14ac:dyDescent="0.2">
      <c r="A377" s="2">
        <v>38793</v>
      </c>
      <c r="B377" s="5">
        <v>2.73</v>
      </c>
      <c r="C377" s="5">
        <v>6.5423</v>
      </c>
      <c r="D377" s="5">
        <v>379.69900000000001</v>
      </c>
      <c r="E377" s="5">
        <v>315.786</v>
      </c>
      <c r="F377" s="5">
        <v>4.6127000000000002</v>
      </c>
      <c r="G377" s="5">
        <v>4.93</v>
      </c>
      <c r="H377" s="5">
        <v>2.7050000000000001</v>
      </c>
      <c r="I377" s="3">
        <v>2.5</v>
      </c>
      <c r="J377" t="s">
        <v>286</v>
      </c>
      <c r="K377">
        <v>1</v>
      </c>
      <c r="L377">
        <f t="shared" si="57"/>
        <v>0</v>
      </c>
      <c r="M377" s="5">
        <f t="shared" si="58"/>
        <v>3.2559568809385375E-2</v>
      </c>
      <c r="N377" s="5">
        <f t="shared" si="54"/>
        <v>2.7300000000000001E-2</v>
      </c>
      <c r="O377" s="5">
        <f t="shared" si="55"/>
        <v>5.2335344926301985E-4</v>
      </c>
      <c r="P377" s="5">
        <f t="shared" si="59"/>
        <v>3.2036215360122355E-2</v>
      </c>
      <c r="Q377" s="5">
        <f t="shared" si="60"/>
        <v>3.376414204902578E-2</v>
      </c>
      <c r="R377" s="15">
        <f t="shared" si="61"/>
        <v>3.3240788599762761E-2</v>
      </c>
      <c r="S377">
        <f t="shared" si="56"/>
        <v>0</v>
      </c>
      <c r="T377">
        <f t="shared" si="62"/>
        <v>105</v>
      </c>
      <c r="U377" t="b">
        <f t="shared" si="63"/>
        <v>0</v>
      </c>
      <c r="V377" s="2">
        <v>38793</v>
      </c>
    </row>
    <row r="378" spans="1:22" x14ac:dyDescent="0.2">
      <c r="A378" s="2">
        <v>38800</v>
      </c>
      <c r="B378" s="5">
        <v>2.75</v>
      </c>
      <c r="C378" s="5">
        <v>6.6250999999999998</v>
      </c>
      <c r="D378" s="5">
        <v>389.67500000000001</v>
      </c>
      <c r="E378" s="5">
        <v>323.30399999999997</v>
      </c>
      <c r="F378" s="5">
        <v>4.6334</v>
      </c>
      <c r="G378" s="5">
        <v>4.9647500000000004</v>
      </c>
      <c r="H378" s="5">
        <v>2.7410000000000001</v>
      </c>
      <c r="I378" s="3">
        <v>2.5</v>
      </c>
      <c r="J378" t="s">
        <v>287</v>
      </c>
      <c r="K378">
        <v>0</v>
      </c>
      <c r="L378">
        <f t="shared" si="57"/>
        <v>1</v>
      </c>
      <c r="M378" s="5">
        <f t="shared" si="58"/>
        <v>2.6273442911358691E-2</v>
      </c>
      <c r="N378" s="5">
        <f t="shared" si="54"/>
        <v>2.75E-2</v>
      </c>
      <c r="O378" s="5">
        <f t="shared" si="55"/>
        <v>5.2717544270275418E-4</v>
      </c>
      <c r="P378" s="5">
        <f t="shared" si="59"/>
        <v>2.5746267468655937E-2</v>
      </c>
      <c r="Q378" s="5">
        <f t="shared" si="60"/>
        <v>2.3807261879880581E-2</v>
      </c>
      <c r="R378" s="15">
        <f t="shared" si="61"/>
        <v>2.3280086437177827E-2</v>
      </c>
      <c r="S378">
        <f t="shared" si="56"/>
        <v>0</v>
      </c>
      <c r="T378">
        <f t="shared" si="62"/>
        <v>106</v>
      </c>
      <c r="U378" t="b">
        <f t="shared" si="63"/>
        <v>0</v>
      </c>
      <c r="V378" s="2">
        <v>38800</v>
      </c>
    </row>
    <row r="379" spans="1:22" x14ac:dyDescent="0.2">
      <c r="A379" s="2">
        <v>38807</v>
      </c>
      <c r="B379" s="5">
        <v>2.81</v>
      </c>
      <c r="C379" s="5">
        <v>6.5525000000000002</v>
      </c>
      <c r="D379" s="5">
        <v>396.29700000000003</v>
      </c>
      <c r="E379" s="5">
        <v>328.61399999999998</v>
      </c>
      <c r="F379" s="5">
        <v>4.6022999999999996</v>
      </c>
      <c r="G379" s="5">
        <v>5</v>
      </c>
      <c r="H379" s="5">
        <v>2.8159999999999998</v>
      </c>
      <c r="I379" s="3">
        <v>2.5</v>
      </c>
      <c r="J379" t="s">
        <v>288</v>
      </c>
      <c r="K379">
        <v>0</v>
      </c>
      <c r="L379">
        <f t="shared" si="57"/>
        <v>2</v>
      </c>
      <c r="M379" s="5">
        <f t="shared" si="58"/>
        <v>1.699364855328156E-2</v>
      </c>
      <c r="N379" s="5">
        <f t="shared" si="54"/>
        <v>2.81E-2</v>
      </c>
      <c r="O379" s="5">
        <f t="shared" si="55"/>
        <v>5.3864037194162329E-4</v>
      </c>
      <c r="P379" s="5">
        <f t="shared" si="59"/>
        <v>1.6455008181339936E-2</v>
      </c>
      <c r="Q379" s="5">
        <f t="shared" si="60"/>
        <v>1.6424170440204833E-2</v>
      </c>
      <c r="R379" s="15">
        <f t="shared" si="61"/>
        <v>1.5885530068263209E-2</v>
      </c>
      <c r="S379">
        <f t="shared" si="56"/>
        <v>0</v>
      </c>
      <c r="T379">
        <f t="shared" si="62"/>
        <v>107</v>
      </c>
      <c r="U379" t="b">
        <f t="shared" si="63"/>
        <v>0</v>
      </c>
      <c r="V379" s="2">
        <v>38807</v>
      </c>
    </row>
    <row r="380" spans="1:22" x14ac:dyDescent="0.2">
      <c r="A380" s="2">
        <v>38814</v>
      </c>
      <c r="B380" s="5">
        <v>2.81</v>
      </c>
      <c r="C380" s="5">
        <v>6.5042999999999997</v>
      </c>
      <c r="D380" s="5">
        <v>400.35599999999999</v>
      </c>
      <c r="E380" s="5">
        <v>331.11799999999999</v>
      </c>
      <c r="F380" s="5">
        <v>4.6748000000000003</v>
      </c>
      <c r="G380" s="5">
        <v>5.02813</v>
      </c>
      <c r="H380" s="5">
        <v>2.7640000000000002</v>
      </c>
      <c r="I380" s="3">
        <v>2.5</v>
      </c>
      <c r="J380" t="s">
        <v>289</v>
      </c>
      <c r="K380">
        <v>0</v>
      </c>
      <c r="L380">
        <f t="shared" si="57"/>
        <v>3</v>
      </c>
      <c r="M380" s="5">
        <f t="shared" si="58"/>
        <v>1.024231826130384E-2</v>
      </c>
      <c r="N380" s="5">
        <f t="shared" si="54"/>
        <v>2.81E-2</v>
      </c>
      <c r="O380" s="5">
        <f t="shared" si="55"/>
        <v>5.3864037194162329E-4</v>
      </c>
      <c r="P380" s="5">
        <f t="shared" si="59"/>
        <v>9.7036778893622166E-3</v>
      </c>
      <c r="Q380" s="5">
        <f t="shared" si="60"/>
        <v>7.6198822935116262E-3</v>
      </c>
      <c r="R380" s="15">
        <f t="shared" si="61"/>
        <v>7.0812419215700029E-3</v>
      </c>
      <c r="S380">
        <f t="shared" si="56"/>
        <v>0</v>
      </c>
      <c r="T380">
        <f t="shared" si="62"/>
        <v>108</v>
      </c>
      <c r="U380" t="b">
        <f t="shared" si="63"/>
        <v>0</v>
      </c>
      <c r="V380" s="2">
        <v>38814</v>
      </c>
    </row>
    <row r="381" spans="1:22" x14ac:dyDescent="0.2">
      <c r="A381" s="2">
        <v>38821</v>
      </c>
      <c r="B381" s="5">
        <v>2.81</v>
      </c>
      <c r="C381" s="5">
        <v>6.5004999999999997</v>
      </c>
      <c r="D381" s="5">
        <v>398.88799999999998</v>
      </c>
      <c r="E381" s="5">
        <v>330.31</v>
      </c>
      <c r="F381" s="5">
        <v>4.6845999999999997</v>
      </c>
      <c r="G381" s="5">
        <v>5.0768800000000001</v>
      </c>
      <c r="H381" s="5">
        <v>2.7650000000000001</v>
      </c>
      <c r="I381" s="3">
        <v>2.5</v>
      </c>
      <c r="J381" t="s">
        <v>290</v>
      </c>
      <c r="K381">
        <v>0</v>
      </c>
      <c r="L381">
        <f t="shared" si="57"/>
        <v>4</v>
      </c>
      <c r="M381" s="5">
        <f t="shared" si="58"/>
        <v>-3.6667366044220717E-3</v>
      </c>
      <c r="N381" s="5">
        <f t="shared" si="54"/>
        <v>2.81E-2</v>
      </c>
      <c r="O381" s="5">
        <f t="shared" si="55"/>
        <v>5.3864037194162329E-4</v>
      </c>
      <c r="P381" s="5">
        <f t="shared" si="59"/>
        <v>-4.205376976363695E-3</v>
      </c>
      <c r="Q381" s="5">
        <f t="shared" si="60"/>
        <v>-2.4402176867460712E-3</v>
      </c>
      <c r="R381" s="15">
        <f t="shared" si="61"/>
        <v>-2.9788580586876945E-3</v>
      </c>
      <c r="S381">
        <f t="shared" si="56"/>
        <v>0</v>
      </c>
      <c r="T381">
        <f t="shared" si="62"/>
        <v>109</v>
      </c>
      <c r="U381" t="b">
        <f t="shared" si="63"/>
        <v>0</v>
      </c>
      <c r="V381" s="2">
        <v>38821</v>
      </c>
    </row>
    <row r="382" spans="1:22" x14ac:dyDescent="0.2">
      <c r="A382" s="2">
        <v>38828</v>
      </c>
      <c r="B382" s="5">
        <v>2.82</v>
      </c>
      <c r="C382" s="5">
        <v>6.3602999999999996</v>
      </c>
      <c r="D382" s="5">
        <v>417.589</v>
      </c>
      <c r="E382" s="5">
        <v>347.69499999999999</v>
      </c>
      <c r="F382" s="5">
        <v>4.7370999999999999</v>
      </c>
      <c r="G382" s="5">
        <v>5.0999999999999996</v>
      </c>
      <c r="H382" s="5">
        <v>2.7789999999999999</v>
      </c>
      <c r="I382" s="3">
        <v>2.5</v>
      </c>
      <c r="J382" t="s">
        <v>291</v>
      </c>
      <c r="K382">
        <v>0</v>
      </c>
      <c r="L382">
        <f t="shared" si="57"/>
        <v>5</v>
      </c>
      <c r="M382" s="5">
        <f t="shared" si="58"/>
        <v>4.6882834279296404E-2</v>
      </c>
      <c r="N382" s="5">
        <f t="shared" si="54"/>
        <v>2.8199999999999999E-2</v>
      </c>
      <c r="O382" s="5">
        <f t="shared" si="55"/>
        <v>5.4055104022099343E-4</v>
      </c>
      <c r="P382" s="5">
        <f t="shared" si="59"/>
        <v>4.634228323907541E-2</v>
      </c>
      <c r="Q382" s="5">
        <f t="shared" si="60"/>
        <v>5.2632375647119423E-2</v>
      </c>
      <c r="R382" s="15">
        <f t="shared" si="61"/>
        <v>5.2091824606898429E-2</v>
      </c>
      <c r="S382">
        <f t="shared" si="56"/>
        <v>0</v>
      </c>
      <c r="T382">
        <f t="shared" si="62"/>
        <v>110</v>
      </c>
      <c r="U382" t="b">
        <f t="shared" si="63"/>
        <v>0</v>
      </c>
      <c r="V382" s="2">
        <v>38828</v>
      </c>
    </row>
    <row r="383" spans="1:22" x14ac:dyDescent="0.2">
      <c r="A383" s="2">
        <v>38835</v>
      </c>
      <c r="B383" s="5">
        <v>2.86</v>
      </c>
      <c r="C383" s="5">
        <v>6.1502999999999997</v>
      </c>
      <c r="D383" s="5">
        <v>407.017</v>
      </c>
      <c r="E383" s="5">
        <v>338.61799999999999</v>
      </c>
      <c r="F383" s="5">
        <v>4.7577999999999996</v>
      </c>
      <c r="G383" s="5">
        <v>5.13</v>
      </c>
      <c r="H383" s="5">
        <v>2.8519999999999999</v>
      </c>
      <c r="I383" s="3">
        <v>2.5</v>
      </c>
      <c r="J383" t="s">
        <v>292</v>
      </c>
      <c r="K383">
        <v>1</v>
      </c>
      <c r="L383">
        <f t="shared" si="57"/>
        <v>0</v>
      </c>
      <c r="M383" s="5">
        <f t="shared" si="58"/>
        <v>-2.5316758822670149E-2</v>
      </c>
      <c r="N383" s="5">
        <f t="shared" si="54"/>
        <v>2.86E-2</v>
      </c>
      <c r="O383" s="5">
        <f t="shared" si="55"/>
        <v>5.4819327552690922E-4</v>
      </c>
      <c r="P383" s="5">
        <f t="shared" si="59"/>
        <v>-2.5864952098197058E-2</v>
      </c>
      <c r="Q383" s="5">
        <f t="shared" si="60"/>
        <v>-2.6106213779318099E-2</v>
      </c>
      <c r="R383" s="15">
        <f t="shared" si="61"/>
        <v>-2.6654407054845008E-2</v>
      </c>
      <c r="S383">
        <f t="shared" si="56"/>
        <v>0</v>
      </c>
      <c r="T383">
        <f t="shared" si="62"/>
        <v>111</v>
      </c>
      <c r="U383" t="b">
        <f t="shared" si="63"/>
        <v>0</v>
      </c>
      <c r="V383" s="2">
        <v>38835</v>
      </c>
    </row>
    <row r="384" spans="1:22" x14ac:dyDescent="0.2">
      <c r="A384" s="2">
        <v>38842</v>
      </c>
      <c r="B384" s="5">
        <v>2.89</v>
      </c>
      <c r="C384" s="5">
        <v>6.1210000000000004</v>
      </c>
      <c r="D384" s="5">
        <v>423.67099999999999</v>
      </c>
      <c r="E384" s="5">
        <v>353.76299999999998</v>
      </c>
      <c r="F384" s="5">
        <v>4.8097000000000003</v>
      </c>
      <c r="G384" s="5">
        <v>5.1662499999999998</v>
      </c>
      <c r="H384" s="5">
        <v>2.859</v>
      </c>
      <c r="I384" s="3">
        <v>2.5</v>
      </c>
      <c r="J384" t="s">
        <v>293</v>
      </c>
      <c r="K384">
        <v>0</v>
      </c>
      <c r="L384">
        <f t="shared" si="57"/>
        <v>1</v>
      </c>
      <c r="M384" s="5">
        <f t="shared" si="58"/>
        <v>4.0917209846271785E-2</v>
      </c>
      <c r="N384" s="5">
        <f t="shared" si="54"/>
        <v>2.8900000000000002E-2</v>
      </c>
      <c r="O384" s="5">
        <f t="shared" si="55"/>
        <v>5.5392449236379981E-4</v>
      </c>
      <c r="P384" s="5">
        <f t="shared" si="59"/>
        <v>4.0363285353907985E-2</v>
      </c>
      <c r="Q384" s="5">
        <f t="shared" si="60"/>
        <v>4.4725915338227784E-2</v>
      </c>
      <c r="R384" s="15">
        <f t="shared" si="61"/>
        <v>4.4171990845863984E-2</v>
      </c>
      <c r="S384">
        <f t="shared" si="56"/>
        <v>0</v>
      </c>
      <c r="T384">
        <f t="shared" si="62"/>
        <v>112</v>
      </c>
      <c r="U384" t="b">
        <f t="shared" si="63"/>
        <v>0</v>
      </c>
      <c r="V384" s="2">
        <v>38842</v>
      </c>
    </row>
    <row r="385" spans="1:22" x14ac:dyDescent="0.2">
      <c r="A385" s="2">
        <v>38849</v>
      </c>
      <c r="B385" s="5">
        <v>2.9</v>
      </c>
      <c r="C385" s="5">
        <v>5.9881000000000002</v>
      </c>
      <c r="D385" s="5">
        <v>415.91</v>
      </c>
      <c r="E385" s="5">
        <v>346.904</v>
      </c>
      <c r="F385" s="5">
        <v>4.8097000000000003</v>
      </c>
      <c r="G385" s="5">
        <v>5.17</v>
      </c>
      <c r="H385" s="5">
        <v>2.8849999999999998</v>
      </c>
      <c r="I385" s="3">
        <v>2.5</v>
      </c>
      <c r="J385" t="s">
        <v>294</v>
      </c>
      <c r="K385">
        <v>0</v>
      </c>
      <c r="L385">
        <f t="shared" si="57"/>
        <v>2</v>
      </c>
      <c r="M385" s="5">
        <f t="shared" si="58"/>
        <v>-1.8318459370596396E-2</v>
      </c>
      <c r="N385" s="5">
        <f t="shared" si="54"/>
        <v>2.8999999999999998E-2</v>
      </c>
      <c r="O385" s="5">
        <f t="shared" si="55"/>
        <v>5.5583481043597338E-4</v>
      </c>
      <c r="P385" s="5">
        <f t="shared" si="59"/>
        <v>-1.8874294181032369E-2</v>
      </c>
      <c r="Q385" s="5">
        <f t="shared" si="60"/>
        <v>-1.9388686776175001E-2</v>
      </c>
      <c r="R385" s="15">
        <f t="shared" si="61"/>
        <v>-1.9944521586610975E-2</v>
      </c>
      <c r="S385">
        <f t="shared" si="56"/>
        <v>0</v>
      </c>
      <c r="T385">
        <f t="shared" si="62"/>
        <v>113</v>
      </c>
      <c r="U385" t="b">
        <f t="shared" si="63"/>
        <v>0</v>
      </c>
      <c r="V385" s="2">
        <v>38849</v>
      </c>
    </row>
    <row r="386" spans="1:22" x14ac:dyDescent="0.2">
      <c r="A386" s="2">
        <v>38856</v>
      </c>
      <c r="B386" s="5">
        <v>2.98</v>
      </c>
      <c r="C386" s="5">
        <v>6.1018999999999997</v>
      </c>
      <c r="D386" s="5">
        <v>371.16699999999997</v>
      </c>
      <c r="E386" s="5">
        <v>310.185</v>
      </c>
      <c r="F386" s="5">
        <v>4.8097000000000003</v>
      </c>
      <c r="G386" s="5">
        <v>5.1937499999999996</v>
      </c>
      <c r="H386" s="5">
        <v>2.8959999999999999</v>
      </c>
      <c r="I386" s="3">
        <v>2.5</v>
      </c>
      <c r="J386" t="s">
        <v>295</v>
      </c>
      <c r="K386">
        <v>0</v>
      </c>
      <c r="L386">
        <f t="shared" si="57"/>
        <v>3</v>
      </c>
      <c r="M386" s="5">
        <f t="shared" si="58"/>
        <v>-0.10757856266980848</v>
      </c>
      <c r="N386" s="5">
        <f t="shared" si="54"/>
        <v>2.98E-2</v>
      </c>
      <c r="O386" s="5">
        <f t="shared" si="55"/>
        <v>5.7111577959823023E-4</v>
      </c>
      <c r="P386" s="5">
        <f t="shared" si="59"/>
        <v>-0.10814967844940671</v>
      </c>
      <c r="Q386" s="5">
        <f t="shared" si="60"/>
        <v>-0.10584772732513892</v>
      </c>
      <c r="R386" s="15">
        <f t="shared" si="61"/>
        <v>-0.10641884310473715</v>
      </c>
      <c r="S386">
        <f t="shared" si="56"/>
        <v>0</v>
      </c>
      <c r="T386">
        <f t="shared" si="62"/>
        <v>114</v>
      </c>
      <c r="U386" t="b">
        <f t="shared" si="63"/>
        <v>0</v>
      </c>
      <c r="V386" s="2">
        <v>38856</v>
      </c>
    </row>
    <row r="387" spans="1:22" x14ac:dyDescent="0.2">
      <c r="A387" s="2">
        <v>38863</v>
      </c>
      <c r="B387" s="5">
        <v>2.99</v>
      </c>
      <c r="C387" s="5">
        <v>6.1425000000000001</v>
      </c>
      <c r="D387" s="5">
        <v>382.59699999999998</v>
      </c>
      <c r="E387" s="5">
        <v>319.971</v>
      </c>
      <c r="F387" s="5">
        <v>4.8297999999999996</v>
      </c>
      <c r="G387" s="5">
        <v>5.2268800000000004</v>
      </c>
      <c r="H387" s="5">
        <v>2.9130000000000003</v>
      </c>
      <c r="I387" s="3">
        <v>2.5</v>
      </c>
      <c r="J387" t="s">
        <v>296</v>
      </c>
      <c r="K387">
        <v>0</v>
      </c>
      <c r="L387">
        <f t="shared" si="57"/>
        <v>4</v>
      </c>
      <c r="M387" s="5">
        <f t="shared" si="58"/>
        <v>3.0794763543095183E-2</v>
      </c>
      <c r="N387" s="5">
        <f t="shared" ref="N387:N450" si="64">B387/100</f>
        <v>2.9900000000000003E-2</v>
      </c>
      <c r="O387" s="5">
        <f t="shared" ref="O387:O450" si="65">(1+N387/4)^(1/13)-1</f>
        <v>5.7302570384787366E-4</v>
      </c>
      <c r="P387" s="5">
        <f t="shared" si="59"/>
        <v>3.0221737839247309E-2</v>
      </c>
      <c r="Q387" s="5">
        <f t="shared" si="60"/>
        <v>3.1548914357560909E-2</v>
      </c>
      <c r="R387" s="15">
        <f t="shared" si="61"/>
        <v>3.0975888653713035E-2</v>
      </c>
      <c r="S387">
        <f t="shared" ref="S387:S450" si="66">IF(I387&lt;I386,1,0)</f>
        <v>0</v>
      </c>
      <c r="T387">
        <f t="shared" si="62"/>
        <v>115</v>
      </c>
      <c r="U387" t="b">
        <f t="shared" si="63"/>
        <v>0</v>
      </c>
      <c r="V387" s="2">
        <v>38863</v>
      </c>
    </row>
    <row r="388" spans="1:22" x14ac:dyDescent="0.2">
      <c r="A388" s="2">
        <v>38870</v>
      </c>
      <c r="B388" s="5">
        <v>3.02</v>
      </c>
      <c r="C388" s="5">
        <v>6.0182000000000002</v>
      </c>
      <c r="D388" s="5">
        <v>390.97399999999999</v>
      </c>
      <c r="E388" s="5">
        <v>327.12900000000002</v>
      </c>
      <c r="F388" s="5">
        <v>4.7992999999999997</v>
      </c>
      <c r="G388" s="5">
        <v>5.27</v>
      </c>
      <c r="H388" s="5">
        <v>2.95</v>
      </c>
      <c r="I388" s="3">
        <v>2.75</v>
      </c>
      <c r="J388" t="s">
        <v>297</v>
      </c>
      <c r="K388">
        <v>1</v>
      </c>
      <c r="L388">
        <f t="shared" ref="L388:L451" si="67">IF(K388=1,0,L387+1)</f>
        <v>0</v>
      </c>
      <c r="M388" s="5">
        <f t="shared" ref="M388:M451" si="68">D388/D387-1</f>
        <v>2.1895101111613524E-2</v>
      </c>
      <c r="N388" s="5">
        <f t="shared" si="64"/>
        <v>3.0200000000000001E-2</v>
      </c>
      <c r="O388" s="5">
        <f t="shared" si="65"/>
        <v>5.7875521411876463E-4</v>
      </c>
      <c r="P388" s="5">
        <f t="shared" ref="P388:P451" si="69">M388-O388</f>
        <v>2.1316345897494759E-2</v>
      </c>
      <c r="Q388" s="5">
        <f t="shared" ref="Q388:Q451" si="70">E388/E387-1</f>
        <v>2.2370777351697457E-2</v>
      </c>
      <c r="R388" s="15">
        <f t="shared" ref="R388:R451" si="71">Q388-O388</f>
        <v>2.1792022137578693E-2</v>
      </c>
      <c r="S388">
        <f t="shared" si="66"/>
        <v>0</v>
      </c>
      <c r="T388">
        <f t="shared" si="62"/>
        <v>116</v>
      </c>
      <c r="U388" t="b">
        <f t="shared" si="63"/>
        <v>0</v>
      </c>
      <c r="V388" s="2">
        <v>38870</v>
      </c>
    </row>
    <row r="389" spans="1:22" x14ac:dyDescent="0.2">
      <c r="A389" s="2">
        <v>38877</v>
      </c>
      <c r="B389" s="5">
        <v>3.06</v>
      </c>
      <c r="C389" s="5">
        <v>6.1730999999999998</v>
      </c>
      <c r="D389" s="5">
        <v>363.85599999999999</v>
      </c>
      <c r="E389" s="5">
        <v>304.08600000000001</v>
      </c>
      <c r="F389" s="5">
        <v>4.8719000000000001</v>
      </c>
      <c r="G389" s="5">
        <v>5.31</v>
      </c>
      <c r="H389" s="5">
        <v>2.9529999999999998</v>
      </c>
      <c r="I389" s="3">
        <v>2.75</v>
      </c>
      <c r="J389" t="s">
        <v>298</v>
      </c>
      <c r="K389">
        <v>0</v>
      </c>
      <c r="L389">
        <f t="shared" si="67"/>
        <v>1</v>
      </c>
      <c r="M389" s="5">
        <f t="shared" si="68"/>
        <v>-6.936011090251526E-2</v>
      </c>
      <c r="N389" s="5">
        <f t="shared" si="64"/>
        <v>3.0600000000000002E-2</v>
      </c>
      <c r="O389" s="5">
        <f t="shared" si="65"/>
        <v>5.8639394877690876E-4</v>
      </c>
      <c r="P389" s="5">
        <f t="shared" si="69"/>
        <v>-6.9946504851292168E-2</v>
      </c>
      <c r="Q389" s="5">
        <f t="shared" si="70"/>
        <v>-7.0440101611290995E-2</v>
      </c>
      <c r="R389" s="15">
        <f t="shared" si="71"/>
        <v>-7.1026495560067904E-2</v>
      </c>
      <c r="S389">
        <f t="shared" si="66"/>
        <v>0</v>
      </c>
      <c r="T389">
        <f t="shared" si="62"/>
        <v>117</v>
      </c>
      <c r="U389" t="b">
        <f t="shared" si="63"/>
        <v>0</v>
      </c>
      <c r="V389" s="2">
        <v>38877</v>
      </c>
    </row>
    <row r="390" spans="1:22" x14ac:dyDescent="0.2">
      <c r="A390" s="2">
        <v>38884</v>
      </c>
      <c r="B390" s="5">
        <v>3</v>
      </c>
      <c r="C390" s="5">
        <v>6.2046000000000001</v>
      </c>
      <c r="D390" s="5">
        <v>356.06900000000002</v>
      </c>
      <c r="E390" s="5">
        <v>297.33</v>
      </c>
      <c r="F390" s="5">
        <v>4.8615000000000004</v>
      </c>
      <c r="G390" s="5">
        <v>5.4137500000000003</v>
      </c>
      <c r="H390" s="5">
        <v>2.9660000000000002</v>
      </c>
      <c r="I390" s="3">
        <v>2.75</v>
      </c>
      <c r="J390" t="s">
        <v>299</v>
      </c>
      <c r="K390">
        <v>0</v>
      </c>
      <c r="L390">
        <f t="shared" si="67"/>
        <v>2</v>
      </c>
      <c r="M390" s="5">
        <f t="shared" si="68"/>
        <v>-2.1401323600545252E-2</v>
      </c>
      <c r="N390" s="5">
        <f t="shared" si="64"/>
        <v>0.03</v>
      </c>
      <c r="O390" s="5">
        <f t="shared" si="65"/>
        <v>5.7493558434962289E-4</v>
      </c>
      <c r="P390" s="5">
        <f t="shared" si="69"/>
        <v>-2.1976259184894875E-2</v>
      </c>
      <c r="Q390" s="5">
        <f t="shared" si="70"/>
        <v>-2.2217399025275864E-2</v>
      </c>
      <c r="R390" s="15">
        <f t="shared" si="71"/>
        <v>-2.2792334609625486E-2</v>
      </c>
      <c r="S390">
        <f t="shared" si="66"/>
        <v>0</v>
      </c>
      <c r="T390">
        <f t="shared" ref="T390:T453" si="72">IF(S390=1,0,T389+1)</f>
        <v>118</v>
      </c>
      <c r="U390" t="b">
        <f t="shared" ref="U390:U453" si="73">IF(S390=1,IF(R390&gt;0,1,0))</f>
        <v>0</v>
      </c>
      <c r="V390" s="2">
        <v>38884</v>
      </c>
    </row>
    <row r="391" spans="1:22" x14ac:dyDescent="0.2">
      <c r="A391" s="2">
        <v>38891</v>
      </c>
      <c r="B391" s="5">
        <v>3.01</v>
      </c>
      <c r="C391" s="5">
        <v>6.3301999999999996</v>
      </c>
      <c r="D391" s="5">
        <v>368.28199999999998</v>
      </c>
      <c r="E391" s="5">
        <v>308.77600000000001</v>
      </c>
      <c r="F391" s="5">
        <v>4.9549000000000003</v>
      </c>
      <c r="G391" s="5">
        <v>5.48</v>
      </c>
      <c r="H391" s="5">
        <v>2.9969999999999999</v>
      </c>
      <c r="I391" s="3">
        <v>2.75</v>
      </c>
      <c r="J391" t="s">
        <v>300</v>
      </c>
      <c r="K391">
        <v>0</v>
      </c>
      <c r="L391">
        <f t="shared" si="67"/>
        <v>3</v>
      </c>
      <c r="M391" s="5">
        <f t="shared" si="68"/>
        <v>3.4299531832313379E-2</v>
      </c>
      <c r="N391" s="5">
        <f t="shared" si="64"/>
        <v>3.0099999999999998E-2</v>
      </c>
      <c r="O391" s="5">
        <f t="shared" si="65"/>
        <v>5.7684542110592041E-4</v>
      </c>
      <c r="P391" s="5">
        <f t="shared" si="69"/>
        <v>3.3722686411207459E-2</v>
      </c>
      <c r="Q391" s="5">
        <f t="shared" si="70"/>
        <v>3.8495947263982977E-2</v>
      </c>
      <c r="R391" s="15">
        <f t="shared" si="71"/>
        <v>3.7919101842877057E-2</v>
      </c>
      <c r="S391">
        <f t="shared" si="66"/>
        <v>0</v>
      </c>
      <c r="T391">
        <f t="shared" si="72"/>
        <v>119</v>
      </c>
      <c r="U391" t="b">
        <f t="shared" si="73"/>
        <v>0</v>
      </c>
      <c r="V391" s="2">
        <v>38891</v>
      </c>
    </row>
    <row r="392" spans="1:22" x14ac:dyDescent="0.2">
      <c r="A392" s="2">
        <v>38898</v>
      </c>
      <c r="B392" s="5">
        <v>3.05</v>
      </c>
      <c r="C392" s="5">
        <v>6.2214</v>
      </c>
      <c r="D392" s="5">
        <v>376.44299999999998</v>
      </c>
      <c r="E392" s="5">
        <v>315.64699999999999</v>
      </c>
      <c r="F392" s="5">
        <v>4.9756999999999998</v>
      </c>
      <c r="G392" s="5">
        <v>5.4806299999999997</v>
      </c>
      <c r="H392" s="5">
        <v>3.056</v>
      </c>
      <c r="I392" s="3">
        <v>2.75</v>
      </c>
      <c r="J392" t="s">
        <v>301</v>
      </c>
      <c r="K392">
        <v>1</v>
      </c>
      <c r="L392">
        <f t="shared" si="67"/>
        <v>0</v>
      </c>
      <c r="M392" s="5">
        <f t="shared" si="68"/>
        <v>2.2159649399101866E-2</v>
      </c>
      <c r="N392" s="5">
        <f t="shared" si="64"/>
        <v>3.0499999999999999E-2</v>
      </c>
      <c r="O392" s="5">
        <f t="shared" si="65"/>
        <v>5.8448433071700556E-4</v>
      </c>
      <c r="P392" s="5">
        <f t="shared" si="69"/>
        <v>2.1575165068384861E-2</v>
      </c>
      <c r="Q392" s="5">
        <f t="shared" si="70"/>
        <v>2.2252377127756073E-2</v>
      </c>
      <c r="R392" s="15">
        <f t="shared" si="71"/>
        <v>2.1667892797039068E-2</v>
      </c>
      <c r="S392">
        <f t="shared" si="66"/>
        <v>0</v>
      </c>
      <c r="T392">
        <f t="shared" si="72"/>
        <v>120</v>
      </c>
      <c r="U392" t="b">
        <f t="shared" si="73"/>
        <v>0</v>
      </c>
      <c r="V392" s="2">
        <v>38898</v>
      </c>
    </row>
    <row r="393" spans="1:22" x14ac:dyDescent="0.2">
      <c r="A393" s="2">
        <v>38905</v>
      </c>
      <c r="B393" s="5">
        <v>3.06</v>
      </c>
      <c r="C393" s="5">
        <v>6.2126000000000001</v>
      </c>
      <c r="D393" s="5">
        <v>386.76499999999999</v>
      </c>
      <c r="E393" s="5">
        <v>325.63499999999999</v>
      </c>
      <c r="F393" s="5">
        <v>4.9963999999999995</v>
      </c>
      <c r="G393" s="5">
        <v>5.51</v>
      </c>
      <c r="H393" s="5">
        <v>3.0750000000000002</v>
      </c>
      <c r="I393" s="3">
        <v>2.75</v>
      </c>
      <c r="J393" t="s">
        <v>302</v>
      </c>
      <c r="K393">
        <v>0</v>
      </c>
      <c r="L393">
        <f t="shared" si="67"/>
        <v>1</v>
      </c>
      <c r="M393" s="5">
        <f t="shared" si="68"/>
        <v>2.7419821858820637E-2</v>
      </c>
      <c r="N393" s="5">
        <f t="shared" si="64"/>
        <v>3.0600000000000002E-2</v>
      </c>
      <c r="O393" s="5">
        <f t="shared" si="65"/>
        <v>5.8639394877690876E-4</v>
      </c>
      <c r="P393" s="5">
        <f t="shared" si="69"/>
        <v>2.6833427910043728E-2</v>
      </c>
      <c r="Q393" s="5">
        <f t="shared" si="70"/>
        <v>3.1642942907741833E-2</v>
      </c>
      <c r="R393" s="15">
        <f t="shared" si="71"/>
        <v>3.1056548958964925E-2</v>
      </c>
      <c r="S393">
        <f t="shared" si="66"/>
        <v>0</v>
      </c>
      <c r="T393">
        <f t="shared" si="72"/>
        <v>121</v>
      </c>
      <c r="U393" t="b">
        <f t="shared" si="73"/>
        <v>0</v>
      </c>
      <c r="V393" s="2">
        <v>38905</v>
      </c>
    </row>
    <row r="394" spans="1:22" x14ac:dyDescent="0.2">
      <c r="A394" s="2">
        <v>38912</v>
      </c>
      <c r="B394" s="5">
        <v>3.1</v>
      </c>
      <c r="C394" s="5">
        <v>6.2501999999999995</v>
      </c>
      <c r="D394" s="5">
        <v>379.60199999999998</v>
      </c>
      <c r="E394" s="5">
        <v>320.209</v>
      </c>
      <c r="F394" s="5">
        <v>5.0484</v>
      </c>
      <c r="G394" s="5">
        <v>5.4981299999999997</v>
      </c>
      <c r="H394" s="5">
        <v>3.0920000000000001</v>
      </c>
      <c r="I394" s="3">
        <v>2.75</v>
      </c>
      <c r="J394" t="s">
        <v>303</v>
      </c>
      <c r="K394">
        <v>0</v>
      </c>
      <c r="L394">
        <f t="shared" si="67"/>
        <v>2</v>
      </c>
      <c r="M394" s="5">
        <f t="shared" si="68"/>
        <v>-1.8520290098638759E-2</v>
      </c>
      <c r="N394" s="5">
        <f t="shared" si="64"/>
        <v>3.1E-2</v>
      </c>
      <c r="O394" s="5">
        <f t="shared" si="65"/>
        <v>5.9403198370611143E-4</v>
      </c>
      <c r="P394" s="5">
        <f t="shared" si="69"/>
        <v>-1.911432208234487E-2</v>
      </c>
      <c r="Q394" s="5">
        <f t="shared" si="70"/>
        <v>-1.6662828012959263E-2</v>
      </c>
      <c r="R394" s="15">
        <f t="shared" si="71"/>
        <v>-1.7256859996665375E-2</v>
      </c>
      <c r="S394">
        <f t="shared" si="66"/>
        <v>0</v>
      </c>
      <c r="T394">
        <f t="shared" si="72"/>
        <v>122</v>
      </c>
      <c r="U394" t="b">
        <f t="shared" si="73"/>
        <v>0</v>
      </c>
      <c r="V394" s="2">
        <v>38912</v>
      </c>
    </row>
    <row r="395" spans="1:22" x14ac:dyDescent="0.2">
      <c r="A395" s="2">
        <v>38919</v>
      </c>
      <c r="B395" s="5">
        <v>3.1</v>
      </c>
      <c r="C395" s="5">
        <v>6.2473000000000001</v>
      </c>
      <c r="D395" s="5">
        <v>364.66199999999998</v>
      </c>
      <c r="E395" s="5">
        <v>307.52499999999998</v>
      </c>
      <c r="F395" s="5">
        <v>5.0690999999999997</v>
      </c>
      <c r="G395" s="5">
        <v>5.4850000000000003</v>
      </c>
      <c r="H395" s="5">
        <v>3.1240000000000001</v>
      </c>
      <c r="I395" s="3">
        <v>2.75</v>
      </c>
      <c r="J395" t="s">
        <v>304</v>
      </c>
      <c r="K395">
        <v>0</v>
      </c>
      <c r="L395">
        <f t="shared" si="67"/>
        <v>3</v>
      </c>
      <c r="M395" s="5">
        <f t="shared" si="68"/>
        <v>-3.9357010763905298E-2</v>
      </c>
      <c r="N395" s="5">
        <f t="shared" si="64"/>
        <v>3.1E-2</v>
      </c>
      <c r="O395" s="5">
        <f t="shared" si="65"/>
        <v>5.9403198370611143E-4</v>
      </c>
      <c r="P395" s="5">
        <f t="shared" si="69"/>
        <v>-3.9951042747611409E-2</v>
      </c>
      <c r="Q395" s="5">
        <f t="shared" si="70"/>
        <v>-3.9611628655034758E-2</v>
      </c>
      <c r="R395" s="15">
        <f t="shared" si="71"/>
        <v>-4.020566063874087E-2</v>
      </c>
      <c r="S395">
        <f t="shared" si="66"/>
        <v>0</v>
      </c>
      <c r="T395">
        <f t="shared" si="72"/>
        <v>123</v>
      </c>
      <c r="U395" t="b">
        <f t="shared" si="73"/>
        <v>0</v>
      </c>
      <c r="V395" s="2">
        <v>38919</v>
      </c>
    </row>
    <row r="396" spans="1:22" x14ac:dyDescent="0.2">
      <c r="A396" s="2">
        <v>38926</v>
      </c>
      <c r="B396" s="5">
        <v>3.11</v>
      </c>
      <c r="C396" s="5">
        <v>6.1851000000000003</v>
      </c>
      <c r="D396" s="5">
        <v>380.33800000000002</v>
      </c>
      <c r="E396" s="5">
        <v>321.73599999999999</v>
      </c>
      <c r="F396" s="5">
        <v>5.0484</v>
      </c>
      <c r="G396" s="5">
        <v>5.4887499999999996</v>
      </c>
      <c r="H396" s="5">
        <v>3.149</v>
      </c>
      <c r="I396" s="3">
        <v>2.75</v>
      </c>
      <c r="J396" t="s">
        <v>305</v>
      </c>
      <c r="K396">
        <v>0</v>
      </c>
      <c r="L396">
        <f t="shared" si="67"/>
        <v>4</v>
      </c>
      <c r="M396" s="5">
        <f t="shared" si="68"/>
        <v>4.2987753042543542E-2</v>
      </c>
      <c r="N396" s="5">
        <f t="shared" si="64"/>
        <v>3.1099999999999999E-2</v>
      </c>
      <c r="O396" s="5">
        <f t="shared" si="65"/>
        <v>5.9594138312157874E-4</v>
      </c>
      <c r="P396" s="5">
        <f t="shared" si="69"/>
        <v>4.2391811659421963E-2</v>
      </c>
      <c r="Q396" s="5">
        <f t="shared" si="70"/>
        <v>4.6210877164458264E-2</v>
      </c>
      <c r="R396" s="15">
        <f t="shared" si="71"/>
        <v>4.5614935781336685E-2</v>
      </c>
      <c r="S396">
        <f t="shared" si="66"/>
        <v>0</v>
      </c>
      <c r="T396">
        <f t="shared" si="72"/>
        <v>124</v>
      </c>
      <c r="U396" t="b">
        <f t="shared" si="73"/>
        <v>0</v>
      </c>
      <c r="V396" s="2">
        <v>38926</v>
      </c>
    </row>
    <row r="397" spans="1:22" x14ac:dyDescent="0.2">
      <c r="A397" s="2">
        <v>38933</v>
      </c>
      <c r="B397" s="5">
        <v>3.18</v>
      </c>
      <c r="C397" s="5">
        <v>6.1222000000000003</v>
      </c>
      <c r="D397" s="5">
        <v>382.4</v>
      </c>
      <c r="E397" s="5">
        <v>322.08999999999997</v>
      </c>
      <c r="F397" s="5">
        <v>5.0690999999999997</v>
      </c>
      <c r="G397" s="5">
        <v>5.4993800000000004</v>
      </c>
      <c r="H397" s="5">
        <v>3.2010000000000001</v>
      </c>
      <c r="I397" s="3">
        <v>2.75</v>
      </c>
      <c r="J397" t="s">
        <v>306</v>
      </c>
      <c r="K397">
        <v>0</v>
      </c>
      <c r="L397">
        <f t="shared" si="67"/>
        <v>5</v>
      </c>
      <c r="M397" s="5">
        <f t="shared" si="68"/>
        <v>5.4214935136640552E-3</v>
      </c>
      <c r="N397" s="5">
        <f t="shared" si="64"/>
        <v>3.1800000000000002E-2</v>
      </c>
      <c r="O397" s="5">
        <f t="shared" si="65"/>
        <v>6.0930595491281991E-4</v>
      </c>
      <c r="P397" s="5">
        <f t="shared" si="69"/>
        <v>4.8121875587512353E-3</v>
      </c>
      <c r="Q397" s="5">
        <f t="shared" si="70"/>
        <v>1.1002809757068022E-3</v>
      </c>
      <c r="R397" s="15">
        <f t="shared" si="71"/>
        <v>4.9097502079398225E-4</v>
      </c>
      <c r="S397">
        <f t="shared" si="66"/>
        <v>0</v>
      </c>
      <c r="T397">
        <f t="shared" si="72"/>
        <v>125</v>
      </c>
      <c r="U397" t="b">
        <f t="shared" si="73"/>
        <v>0</v>
      </c>
      <c r="V397" s="2">
        <v>38933</v>
      </c>
    </row>
    <row r="398" spans="1:22" x14ac:dyDescent="0.2">
      <c r="A398" s="2">
        <v>38940</v>
      </c>
      <c r="B398" s="5">
        <v>3.22</v>
      </c>
      <c r="C398" s="5">
        <v>6.2702</v>
      </c>
      <c r="D398" s="5">
        <v>374.74099999999999</v>
      </c>
      <c r="E398" s="5">
        <v>315.60599999999999</v>
      </c>
      <c r="F398" s="5">
        <v>5.0587</v>
      </c>
      <c r="G398" s="5">
        <v>5.4050000000000002</v>
      </c>
      <c r="H398" s="5">
        <v>3.2170000000000001</v>
      </c>
      <c r="I398" s="3">
        <v>2.75</v>
      </c>
      <c r="J398" t="s">
        <v>307</v>
      </c>
      <c r="K398">
        <v>0</v>
      </c>
      <c r="L398">
        <f t="shared" si="67"/>
        <v>6</v>
      </c>
      <c r="M398" s="5">
        <f t="shared" si="68"/>
        <v>-2.0028765690376593E-2</v>
      </c>
      <c r="N398" s="5">
        <f t="shared" si="64"/>
        <v>3.2199999999999999E-2</v>
      </c>
      <c r="O398" s="5">
        <f t="shared" si="65"/>
        <v>6.1694189145677925E-4</v>
      </c>
      <c r="P398" s="5">
        <f t="shared" si="69"/>
        <v>-2.0645707581833372E-2</v>
      </c>
      <c r="Q398" s="5">
        <f t="shared" si="70"/>
        <v>-2.0131019280325346E-2</v>
      </c>
      <c r="R398" s="15">
        <f t="shared" si="71"/>
        <v>-2.0747961171782126E-2</v>
      </c>
      <c r="S398">
        <f t="shared" si="66"/>
        <v>0</v>
      </c>
      <c r="T398">
        <f t="shared" si="72"/>
        <v>126</v>
      </c>
      <c r="U398" t="b">
        <f t="shared" si="73"/>
        <v>0</v>
      </c>
      <c r="V398" s="2">
        <v>38940</v>
      </c>
    </row>
    <row r="399" spans="1:22" x14ac:dyDescent="0.2">
      <c r="A399" s="2">
        <v>38947</v>
      </c>
      <c r="B399" s="5">
        <v>3.24</v>
      </c>
      <c r="C399" s="5">
        <v>6.2946</v>
      </c>
      <c r="D399" s="5">
        <v>377.04700000000003</v>
      </c>
      <c r="E399" s="5">
        <v>317.10399999999998</v>
      </c>
      <c r="F399" s="5">
        <v>5.0899000000000001</v>
      </c>
      <c r="G399" s="5">
        <v>5.3993799999999998</v>
      </c>
      <c r="H399" s="5">
        <v>3.2359999999999998</v>
      </c>
      <c r="I399" s="3">
        <v>3</v>
      </c>
      <c r="J399" t="s">
        <v>308</v>
      </c>
      <c r="K399">
        <v>1</v>
      </c>
      <c r="L399">
        <f t="shared" si="67"/>
        <v>0</v>
      </c>
      <c r="M399" s="5">
        <f t="shared" si="68"/>
        <v>6.1535834082739882E-3</v>
      </c>
      <c r="N399" s="5">
        <f t="shared" si="64"/>
        <v>3.2400000000000005E-2</v>
      </c>
      <c r="O399" s="5">
        <f t="shared" si="65"/>
        <v>6.207595975225022E-4</v>
      </c>
      <c r="P399" s="5">
        <f t="shared" si="69"/>
        <v>5.532823810751486E-3</v>
      </c>
      <c r="Q399" s="5">
        <f t="shared" si="70"/>
        <v>4.7464243392076888E-3</v>
      </c>
      <c r="R399" s="15">
        <f t="shared" si="71"/>
        <v>4.1256647416851866E-3</v>
      </c>
      <c r="S399">
        <f t="shared" si="66"/>
        <v>0</v>
      </c>
      <c r="T399">
        <f t="shared" si="72"/>
        <v>127</v>
      </c>
      <c r="U399" t="b">
        <f t="shared" si="73"/>
        <v>0</v>
      </c>
      <c r="V399" s="2">
        <v>38947</v>
      </c>
    </row>
    <row r="400" spans="1:22" x14ac:dyDescent="0.2">
      <c r="A400" s="2">
        <v>38954</v>
      </c>
      <c r="B400" s="5">
        <v>3.2800000000000002</v>
      </c>
      <c r="C400" s="5">
        <v>6.3117000000000001</v>
      </c>
      <c r="D400" s="5">
        <v>384.279</v>
      </c>
      <c r="E400" s="5">
        <v>323.92099999999999</v>
      </c>
      <c r="F400" s="5">
        <v>5.101</v>
      </c>
      <c r="G400" s="5">
        <v>5.4</v>
      </c>
      <c r="H400" s="5">
        <v>3.2549999999999999</v>
      </c>
      <c r="I400" s="3">
        <v>3</v>
      </c>
      <c r="J400" t="s">
        <v>309</v>
      </c>
      <c r="K400">
        <v>0</v>
      </c>
      <c r="L400">
        <f t="shared" si="67"/>
        <v>1</v>
      </c>
      <c r="M400" s="5">
        <f t="shared" si="68"/>
        <v>1.9180632653223562E-2</v>
      </c>
      <c r="N400" s="5">
        <f t="shared" si="64"/>
        <v>3.2800000000000003E-2</v>
      </c>
      <c r="O400" s="5">
        <f t="shared" si="65"/>
        <v>6.2839448532425735E-4</v>
      </c>
      <c r="P400" s="5">
        <f t="shared" si="69"/>
        <v>1.8552238167899304E-2</v>
      </c>
      <c r="Q400" s="5">
        <f t="shared" si="70"/>
        <v>2.1497678994903957E-2</v>
      </c>
      <c r="R400" s="15">
        <f t="shared" si="71"/>
        <v>2.08692845095797E-2</v>
      </c>
      <c r="S400">
        <f t="shared" si="66"/>
        <v>0</v>
      </c>
      <c r="T400">
        <f t="shared" si="72"/>
        <v>128</v>
      </c>
      <c r="U400" t="b">
        <f t="shared" si="73"/>
        <v>0</v>
      </c>
      <c r="V400" s="2">
        <v>38954</v>
      </c>
    </row>
    <row r="401" spans="1:22" x14ac:dyDescent="0.2">
      <c r="A401" s="2">
        <v>38961</v>
      </c>
      <c r="B401" s="5">
        <v>3.3</v>
      </c>
      <c r="C401" s="5">
        <v>6.3369</v>
      </c>
      <c r="D401" s="5">
        <v>387.44499999999999</v>
      </c>
      <c r="E401" s="5">
        <v>326.274</v>
      </c>
      <c r="F401" s="5">
        <v>5.0061</v>
      </c>
      <c r="G401" s="5">
        <v>5.3906299999999998</v>
      </c>
      <c r="H401" s="5">
        <v>3.2669999999999999</v>
      </c>
      <c r="I401" s="3">
        <v>3</v>
      </c>
      <c r="J401" t="s">
        <v>310</v>
      </c>
      <c r="K401">
        <v>0</v>
      </c>
      <c r="L401">
        <f t="shared" si="67"/>
        <v>2</v>
      </c>
      <c r="M401" s="5">
        <f t="shared" si="68"/>
        <v>8.2388056594298043E-3</v>
      </c>
      <c r="N401" s="5">
        <f t="shared" si="64"/>
        <v>3.3000000000000002E-2</v>
      </c>
      <c r="O401" s="5">
        <f t="shared" si="65"/>
        <v>6.3221166709381826E-4</v>
      </c>
      <c r="P401" s="5">
        <f t="shared" si="69"/>
        <v>7.606593992335986E-3</v>
      </c>
      <c r="Q401" s="5">
        <f t="shared" si="70"/>
        <v>7.2641168680018797E-3</v>
      </c>
      <c r="R401" s="15">
        <f t="shared" si="71"/>
        <v>6.6319052009080615E-3</v>
      </c>
      <c r="S401">
        <f t="shared" si="66"/>
        <v>0</v>
      </c>
      <c r="T401">
        <f t="shared" si="72"/>
        <v>129</v>
      </c>
      <c r="U401" t="b">
        <f t="shared" si="73"/>
        <v>0</v>
      </c>
      <c r="V401" s="2">
        <v>38961</v>
      </c>
    </row>
    <row r="402" spans="1:22" x14ac:dyDescent="0.2">
      <c r="A402" s="2">
        <v>38968</v>
      </c>
      <c r="B402" s="5">
        <v>3.33</v>
      </c>
      <c r="C402" s="5">
        <v>6.5095000000000001</v>
      </c>
      <c r="D402" s="5">
        <v>382.05599999999998</v>
      </c>
      <c r="E402" s="5">
        <v>321.12200000000001</v>
      </c>
      <c r="F402" s="5">
        <v>4.9238</v>
      </c>
      <c r="G402" s="5">
        <v>5.39</v>
      </c>
      <c r="H402" s="5">
        <v>3.3010000000000002</v>
      </c>
      <c r="I402" s="3">
        <v>3</v>
      </c>
      <c r="J402" t="s">
        <v>311</v>
      </c>
      <c r="K402">
        <v>0</v>
      </c>
      <c r="L402">
        <f t="shared" si="67"/>
        <v>3</v>
      </c>
      <c r="M402" s="5">
        <f t="shared" si="68"/>
        <v>-1.390907096491123E-2</v>
      </c>
      <c r="N402" s="5">
        <f t="shared" si="64"/>
        <v>3.3300000000000003E-2</v>
      </c>
      <c r="O402" s="5">
        <f t="shared" si="65"/>
        <v>6.3793711213055992E-4</v>
      </c>
      <c r="P402" s="5">
        <f t="shared" si="69"/>
        <v>-1.454700807704179E-2</v>
      </c>
      <c r="Q402" s="5">
        <f t="shared" si="70"/>
        <v>-1.5790409287899099E-2</v>
      </c>
      <c r="R402" s="15">
        <f t="shared" si="71"/>
        <v>-1.6428346400029659E-2</v>
      </c>
      <c r="S402">
        <f t="shared" si="66"/>
        <v>0</v>
      </c>
      <c r="T402">
        <f t="shared" si="72"/>
        <v>130</v>
      </c>
      <c r="U402" t="b">
        <f t="shared" si="73"/>
        <v>0</v>
      </c>
      <c r="V402" s="2">
        <v>38968</v>
      </c>
    </row>
    <row r="403" spans="1:22" x14ac:dyDescent="0.2">
      <c r="A403" s="2">
        <v>38975</v>
      </c>
      <c r="B403" s="5">
        <v>3.37</v>
      </c>
      <c r="C403" s="5">
        <v>6.5326000000000004</v>
      </c>
      <c r="D403" s="5">
        <v>371.64600000000002</v>
      </c>
      <c r="E403" s="5">
        <v>311.197</v>
      </c>
      <c r="F403" s="5">
        <v>4.9341999999999997</v>
      </c>
      <c r="G403" s="5">
        <v>5.39</v>
      </c>
      <c r="H403" s="5">
        <v>3.335</v>
      </c>
      <c r="I403" s="3">
        <v>3</v>
      </c>
      <c r="J403" t="s">
        <v>312</v>
      </c>
      <c r="K403">
        <v>0</v>
      </c>
      <c r="L403">
        <f t="shared" si="67"/>
        <v>4</v>
      </c>
      <c r="M403" s="5">
        <f t="shared" si="68"/>
        <v>-2.724731452980711E-2</v>
      </c>
      <c r="N403" s="5">
        <f t="shared" si="64"/>
        <v>3.3700000000000001E-2</v>
      </c>
      <c r="O403" s="5">
        <f t="shared" si="65"/>
        <v>6.4557042738133674E-4</v>
      </c>
      <c r="P403" s="5">
        <f t="shared" si="69"/>
        <v>-2.7892884957188446E-2</v>
      </c>
      <c r="Q403" s="5">
        <f t="shared" si="70"/>
        <v>-3.0907256432134877E-2</v>
      </c>
      <c r="R403" s="15">
        <f t="shared" si="71"/>
        <v>-3.1552826859516214E-2</v>
      </c>
      <c r="S403">
        <f t="shared" si="66"/>
        <v>0</v>
      </c>
      <c r="T403">
        <f t="shared" si="72"/>
        <v>131</v>
      </c>
      <c r="U403" t="b">
        <f t="shared" si="73"/>
        <v>0</v>
      </c>
      <c r="V403" s="2">
        <v>38975</v>
      </c>
    </row>
    <row r="404" spans="1:22" x14ac:dyDescent="0.2">
      <c r="A404" s="2">
        <v>38982</v>
      </c>
      <c r="B404" s="5">
        <v>3.4699999999999998</v>
      </c>
      <c r="C404" s="5">
        <v>6.5481999999999996</v>
      </c>
      <c r="D404" s="5">
        <v>365.70100000000002</v>
      </c>
      <c r="E404" s="5">
        <v>305.59100000000001</v>
      </c>
      <c r="F404" s="5">
        <v>4.9134000000000002</v>
      </c>
      <c r="G404" s="5">
        <v>5.3706300000000002</v>
      </c>
      <c r="H404" s="5">
        <v>3.3759999999999999</v>
      </c>
      <c r="I404" s="3">
        <v>3</v>
      </c>
      <c r="J404" t="s">
        <v>313</v>
      </c>
      <c r="K404">
        <v>0</v>
      </c>
      <c r="L404">
        <f t="shared" si="67"/>
        <v>5</v>
      </c>
      <c r="M404" s="5">
        <f t="shared" si="68"/>
        <v>-1.5996405181274653E-2</v>
      </c>
      <c r="N404" s="5">
        <f t="shared" si="64"/>
        <v>3.4699999999999995E-2</v>
      </c>
      <c r="O404" s="5">
        <f t="shared" si="65"/>
        <v>6.6465065900933595E-4</v>
      </c>
      <c r="P404" s="5">
        <f t="shared" si="69"/>
        <v>-1.6661055840283989E-2</v>
      </c>
      <c r="Q404" s="5">
        <f t="shared" si="70"/>
        <v>-1.8014312477305339E-2</v>
      </c>
      <c r="R404" s="15">
        <f t="shared" si="71"/>
        <v>-1.8678963136314675E-2</v>
      </c>
      <c r="S404">
        <f t="shared" si="66"/>
        <v>0</v>
      </c>
      <c r="T404">
        <f t="shared" si="72"/>
        <v>132</v>
      </c>
      <c r="U404" t="b">
        <f t="shared" si="73"/>
        <v>0</v>
      </c>
      <c r="V404" s="2">
        <v>38982</v>
      </c>
    </row>
    <row r="405" spans="1:22" x14ac:dyDescent="0.2">
      <c r="A405" s="2">
        <v>38989</v>
      </c>
      <c r="B405" s="5">
        <v>3.43</v>
      </c>
      <c r="C405" s="5">
        <v>6.5328999999999997</v>
      </c>
      <c r="D405" s="5">
        <v>371.58600000000001</v>
      </c>
      <c r="E405" s="5">
        <v>309.94900000000001</v>
      </c>
      <c r="F405" s="5">
        <v>4.8719000000000001</v>
      </c>
      <c r="G405" s="5">
        <v>5.37</v>
      </c>
      <c r="H405" s="5">
        <v>3.4169999999999998</v>
      </c>
      <c r="I405" s="3">
        <v>3</v>
      </c>
      <c r="J405" t="s">
        <v>314</v>
      </c>
      <c r="K405">
        <v>1</v>
      </c>
      <c r="L405">
        <f t="shared" si="67"/>
        <v>0</v>
      </c>
      <c r="M405" s="5">
        <f t="shared" si="68"/>
        <v>1.6092381481045859E-2</v>
      </c>
      <c r="N405" s="5">
        <f t="shared" si="64"/>
        <v>3.4300000000000004E-2</v>
      </c>
      <c r="O405" s="5">
        <f t="shared" si="65"/>
        <v>6.5701909024618033E-4</v>
      </c>
      <c r="P405" s="5">
        <f t="shared" si="69"/>
        <v>1.5435362390799678E-2</v>
      </c>
      <c r="Q405" s="5">
        <f t="shared" si="70"/>
        <v>1.4260891191167246E-2</v>
      </c>
      <c r="R405" s="15">
        <f t="shared" si="71"/>
        <v>1.3603872100921066E-2</v>
      </c>
      <c r="S405">
        <f t="shared" si="66"/>
        <v>0</v>
      </c>
      <c r="T405">
        <f t="shared" si="72"/>
        <v>133</v>
      </c>
      <c r="U405" t="b">
        <f t="shared" si="73"/>
        <v>0</v>
      </c>
      <c r="V405" s="2">
        <v>38989</v>
      </c>
    </row>
    <row r="406" spans="1:22" x14ac:dyDescent="0.2">
      <c r="A406" s="2">
        <v>38996</v>
      </c>
      <c r="B406" s="5">
        <v>3.45</v>
      </c>
      <c r="C406" s="5">
        <v>6.6875</v>
      </c>
      <c r="D406" s="5">
        <v>370.99200000000002</v>
      </c>
      <c r="E406" s="5">
        <v>309.83</v>
      </c>
      <c r="F406" s="5">
        <v>4.9335000000000004</v>
      </c>
      <c r="G406" s="5">
        <v>5.37</v>
      </c>
      <c r="H406" s="5">
        <v>3.464</v>
      </c>
      <c r="I406" s="3">
        <v>3</v>
      </c>
      <c r="J406" t="s">
        <v>315</v>
      </c>
      <c r="K406">
        <v>0</v>
      </c>
      <c r="L406">
        <f t="shared" si="67"/>
        <v>1</v>
      </c>
      <c r="M406" s="5">
        <f t="shared" si="68"/>
        <v>-1.598553228593147E-3</v>
      </c>
      <c r="N406" s="5">
        <f t="shared" si="64"/>
        <v>3.4500000000000003E-2</v>
      </c>
      <c r="O406" s="5">
        <f t="shared" si="65"/>
        <v>6.6083496193147795E-4</v>
      </c>
      <c r="P406" s="5">
        <f t="shared" si="69"/>
        <v>-2.2593881905246249E-3</v>
      </c>
      <c r="Q406" s="5">
        <f t="shared" si="70"/>
        <v>-3.8393413109905072E-4</v>
      </c>
      <c r="R406" s="15">
        <f t="shared" si="71"/>
        <v>-1.0447690930305287E-3</v>
      </c>
      <c r="S406">
        <f t="shared" si="66"/>
        <v>0</v>
      </c>
      <c r="T406">
        <f t="shared" si="72"/>
        <v>134</v>
      </c>
      <c r="U406" t="b">
        <f t="shared" si="73"/>
        <v>0</v>
      </c>
      <c r="V406" s="2">
        <v>38996</v>
      </c>
    </row>
    <row r="407" spans="1:22" x14ac:dyDescent="0.2">
      <c r="A407" s="2">
        <v>39003</v>
      </c>
      <c r="B407" s="5">
        <v>3.46</v>
      </c>
      <c r="C407" s="5">
        <v>6.7451999999999996</v>
      </c>
      <c r="D407" s="5">
        <v>388.95</v>
      </c>
      <c r="E407" s="5">
        <v>325.27499999999998</v>
      </c>
      <c r="F407" s="5">
        <v>5.0484</v>
      </c>
      <c r="G407" s="5">
        <v>5.3737500000000002</v>
      </c>
      <c r="H407" s="5">
        <v>3.4990000000000001</v>
      </c>
      <c r="I407" s="3">
        <v>3</v>
      </c>
      <c r="J407" t="s">
        <v>316</v>
      </c>
      <c r="K407">
        <v>0</v>
      </c>
      <c r="L407">
        <f t="shared" si="67"/>
        <v>2</v>
      </c>
      <c r="M407" s="5">
        <f t="shared" si="68"/>
        <v>4.8405356449734649E-2</v>
      </c>
      <c r="N407" s="5">
        <f t="shared" si="64"/>
        <v>3.4599999999999999E-2</v>
      </c>
      <c r="O407" s="5">
        <f t="shared" si="65"/>
        <v>6.6274283229517117E-4</v>
      </c>
      <c r="P407" s="5">
        <f t="shared" si="69"/>
        <v>4.7742613617439478E-2</v>
      </c>
      <c r="Q407" s="5">
        <f t="shared" si="70"/>
        <v>4.9849917696801471E-2</v>
      </c>
      <c r="R407" s="15">
        <f t="shared" si="71"/>
        <v>4.91871748645063E-2</v>
      </c>
      <c r="S407">
        <f t="shared" si="66"/>
        <v>0</v>
      </c>
      <c r="T407">
        <f t="shared" si="72"/>
        <v>135</v>
      </c>
      <c r="U407" t="b">
        <f t="shared" si="73"/>
        <v>0</v>
      </c>
      <c r="V407" s="2">
        <v>39003</v>
      </c>
    </row>
    <row r="408" spans="1:22" x14ac:dyDescent="0.2">
      <c r="A408" s="2">
        <v>39010</v>
      </c>
      <c r="B408" s="5">
        <v>3.5</v>
      </c>
      <c r="C408" s="5">
        <v>6.6852999999999998</v>
      </c>
      <c r="D408" s="5">
        <v>401.56099999999998</v>
      </c>
      <c r="E408" s="5">
        <v>336.41399999999999</v>
      </c>
      <c r="F408" s="5">
        <v>5.0795000000000003</v>
      </c>
      <c r="G408" s="5">
        <v>5.3756300000000001</v>
      </c>
      <c r="H408" s="5">
        <v>3.5209999999999999</v>
      </c>
      <c r="I408" s="3">
        <v>3</v>
      </c>
      <c r="J408" t="s">
        <v>317</v>
      </c>
      <c r="K408">
        <v>0</v>
      </c>
      <c r="L408">
        <f t="shared" si="67"/>
        <v>3</v>
      </c>
      <c r="M408" s="5">
        <f t="shared" si="68"/>
        <v>3.2423190641470701E-2</v>
      </c>
      <c r="N408" s="5">
        <f t="shared" si="64"/>
        <v>3.5000000000000003E-2</v>
      </c>
      <c r="O408" s="5">
        <f t="shared" si="65"/>
        <v>6.7037387727442166E-4</v>
      </c>
      <c r="P408" s="5">
        <f t="shared" si="69"/>
        <v>3.1752816764196279E-2</v>
      </c>
      <c r="Q408" s="5">
        <f t="shared" si="70"/>
        <v>3.42448697256168E-2</v>
      </c>
      <c r="R408" s="15">
        <f t="shared" si="71"/>
        <v>3.3574495848342378E-2</v>
      </c>
      <c r="S408">
        <f t="shared" si="66"/>
        <v>0</v>
      </c>
      <c r="T408">
        <f t="shared" si="72"/>
        <v>136</v>
      </c>
      <c r="U408" t="b">
        <f t="shared" si="73"/>
        <v>0</v>
      </c>
      <c r="V408" s="2">
        <v>39010</v>
      </c>
    </row>
    <row r="409" spans="1:22" x14ac:dyDescent="0.2">
      <c r="A409" s="2">
        <v>39017</v>
      </c>
      <c r="B409" s="5">
        <v>3.52</v>
      </c>
      <c r="C409" s="5">
        <v>6.5438999999999998</v>
      </c>
      <c r="D409" s="5">
        <v>405.255</v>
      </c>
      <c r="E409" s="5">
        <v>340.09199999999998</v>
      </c>
      <c r="F409" s="5">
        <v>5.0899000000000001</v>
      </c>
      <c r="G409" s="5">
        <v>5.3756300000000001</v>
      </c>
      <c r="H409" s="5">
        <v>3.5540000000000003</v>
      </c>
      <c r="I409" s="3">
        <v>3</v>
      </c>
      <c r="J409" t="s">
        <v>318</v>
      </c>
      <c r="K409">
        <v>0</v>
      </c>
      <c r="L409">
        <f t="shared" si="67"/>
        <v>4</v>
      </c>
      <c r="M409" s="5">
        <f t="shared" si="68"/>
        <v>9.1991005102587398E-3</v>
      </c>
      <c r="N409" s="5">
        <f t="shared" si="64"/>
        <v>3.5200000000000002E-2</v>
      </c>
      <c r="O409" s="5">
        <f t="shared" si="65"/>
        <v>6.7418913790739943E-4</v>
      </c>
      <c r="P409" s="5">
        <f t="shared" si="69"/>
        <v>8.5249113723513403E-3</v>
      </c>
      <c r="Q409" s="5">
        <f t="shared" si="70"/>
        <v>1.0932957605807037E-2</v>
      </c>
      <c r="R409" s="15">
        <f t="shared" si="71"/>
        <v>1.0258768467899637E-2</v>
      </c>
      <c r="S409">
        <f t="shared" si="66"/>
        <v>0</v>
      </c>
      <c r="T409">
        <f t="shared" si="72"/>
        <v>137</v>
      </c>
      <c r="U409" t="b">
        <f t="shared" si="73"/>
        <v>0</v>
      </c>
      <c r="V409" s="2">
        <v>39017</v>
      </c>
    </row>
    <row r="410" spans="1:22" x14ac:dyDescent="0.2">
      <c r="A410" s="2">
        <v>39024</v>
      </c>
      <c r="B410" s="5">
        <v>3.55</v>
      </c>
      <c r="C410" s="5">
        <v>6.4832000000000001</v>
      </c>
      <c r="D410" s="5">
        <v>407.21199999999999</v>
      </c>
      <c r="E410" s="5">
        <v>342.56900000000002</v>
      </c>
      <c r="F410" s="5">
        <v>5.0795000000000003</v>
      </c>
      <c r="G410" s="5">
        <v>5.37</v>
      </c>
      <c r="H410" s="5">
        <v>3.5659999999999998</v>
      </c>
      <c r="I410" s="3">
        <v>3.25</v>
      </c>
      <c r="J410" t="s">
        <v>319</v>
      </c>
      <c r="K410">
        <v>1</v>
      </c>
      <c r="L410">
        <f t="shared" si="67"/>
        <v>0</v>
      </c>
      <c r="M410" s="5">
        <f t="shared" si="68"/>
        <v>4.8290582472763077E-3</v>
      </c>
      <c r="N410" s="5">
        <f t="shared" si="64"/>
        <v>3.5499999999999997E-2</v>
      </c>
      <c r="O410" s="5">
        <f t="shared" si="65"/>
        <v>6.7991170158299141E-4</v>
      </c>
      <c r="P410" s="5">
        <f t="shared" si="69"/>
        <v>4.1491465456933163E-3</v>
      </c>
      <c r="Q410" s="5">
        <f t="shared" si="70"/>
        <v>7.2833233360385385E-3</v>
      </c>
      <c r="R410" s="15">
        <f t="shared" si="71"/>
        <v>6.6034116344555471E-3</v>
      </c>
      <c r="S410">
        <f t="shared" si="66"/>
        <v>0</v>
      </c>
      <c r="T410">
        <f t="shared" si="72"/>
        <v>138</v>
      </c>
      <c r="U410" t="b">
        <f t="shared" si="73"/>
        <v>0</v>
      </c>
      <c r="V410" s="2">
        <v>39024</v>
      </c>
    </row>
    <row r="411" spans="1:22" x14ac:dyDescent="0.2">
      <c r="A411" s="2">
        <v>39031</v>
      </c>
      <c r="B411" s="5">
        <v>3.62</v>
      </c>
      <c r="C411" s="5">
        <v>6.3754999999999997</v>
      </c>
      <c r="D411" s="5">
        <v>412.05900000000003</v>
      </c>
      <c r="E411" s="5">
        <v>346.08300000000003</v>
      </c>
      <c r="F411" s="5">
        <v>5.0795000000000003</v>
      </c>
      <c r="G411" s="5">
        <v>5.3743800000000004</v>
      </c>
      <c r="H411" s="5">
        <v>3.585</v>
      </c>
      <c r="I411" s="3">
        <v>3.25</v>
      </c>
      <c r="J411" t="s">
        <v>320</v>
      </c>
      <c r="K411">
        <v>0</v>
      </c>
      <c r="L411">
        <f t="shared" si="67"/>
        <v>1</v>
      </c>
      <c r="M411" s="5">
        <f t="shared" si="68"/>
        <v>1.19028908774792E-2</v>
      </c>
      <c r="N411" s="5">
        <f t="shared" si="64"/>
        <v>3.6200000000000003E-2</v>
      </c>
      <c r="O411" s="5">
        <f t="shared" si="65"/>
        <v>6.9326282317172527E-4</v>
      </c>
      <c r="P411" s="5">
        <f t="shared" si="69"/>
        <v>1.1209628054307474E-2</v>
      </c>
      <c r="Q411" s="5">
        <f t="shared" si="70"/>
        <v>1.025778748222983E-2</v>
      </c>
      <c r="R411" s="15">
        <f t="shared" si="71"/>
        <v>9.5645246590581046E-3</v>
      </c>
      <c r="S411">
        <f t="shared" si="66"/>
        <v>0</v>
      </c>
      <c r="T411">
        <f t="shared" si="72"/>
        <v>139</v>
      </c>
      <c r="U411" t="b">
        <f t="shared" si="73"/>
        <v>0</v>
      </c>
      <c r="V411" s="2">
        <v>39031</v>
      </c>
    </row>
    <row r="412" spans="1:22" x14ac:dyDescent="0.2">
      <c r="A412" s="2">
        <v>39038</v>
      </c>
      <c r="B412" s="5">
        <v>3.62</v>
      </c>
      <c r="C412" s="5">
        <v>6.4398999999999997</v>
      </c>
      <c r="D412" s="5">
        <v>409.66800000000001</v>
      </c>
      <c r="E412" s="5">
        <v>343.85</v>
      </c>
      <c r="F412" s="5">
        <v>5.0795000000000003</v>
      </c>
      <c r="G412" s="5">
        <v>5.375</v>
      </c>
      <c r="H412" s="5">
        <v>3.6040000000000001</v>
      </c>
      <c r="I412" s="3">
        <v>3.25</v>
      </c>
      <c r="J412" t="s">
        <v>321</v>
      </c>
      <c r="K412">
        <v>0</v>
      </c>
      <c r="L412">
        <f t="shared" si="67"/>
        <v>2</v>
      </c>
      <c r="M412" s="5">
        <f t="shared" si="68"/>
        <v>-5.8025671081083363E-3</v>
      </c>
      <c r="N412" s="5">
        <f t="shared" si="64"/>
        <v>3.6200000000000003E-2</v>
      </c>
      <c r="O412" s="5">
        <f t="shared" si="65"/>
        <v>6.9326282317172527E-4</v>
      </c>
      <c r="P412" s="5">
        <f t="shared" si="69"/>
        <v>-6.4958299312800616E-3</v>
      </c>
      <c r="Q412" s="5">
        <f t="shared" si="70"/>
        <v>-6.4522094410878195E-3</v>
      </c>
      <c r="R412" s="15">
        <f t="shared" si="71"/>
        <v>-7.1454722642595447E-3</v>
      </c>
      <c r="S412">
        <f t="shared" si="66"/>
        <v>0</v>
      </c>
      <c r="T412">
        <f t="shared" si="72"/>
        <v>140</v>
      </c>
      <c r="U412" t="b">
        <f t="shared" si="73"/>
        <v>0</v>
      </c>
      <c r="V412" s="2">
        <v>39038</v>
      </c>
    </row>
    <row r="413" spans="1:22" x14ac:dyDescent="0.2">
      <c r="A413" s="2">
        <v>39045</v>
      </c>
      <c r="B413" s="5">
        <v>3.67</v>
      </c>
      <c r="C413" s="5">
        <v>6.3044000000000002</v>
      </c>
      <c r="D413" s="5">
        <v>414.36500000000001</v>
      </c>
      <c r="E413" s="5">
        <v>347.35300000000001</v>
      </c>
      <c r="F413" s="5">
        <v>5.0269000000000004</v>
      </c>
      <c r="G413" s="5">
        <v>5.37</v>
      </c>
      <c r="H413" s="5">
        <v>3.6240000000000001</v>
      </c>
      <c r="I413" s="3">
        <v>3.25</v>
      </c>
      <c r="J413" t="s">
        <v>322</v>
      </c>
      <c r="K413">
        <v>0</v>
      </c>
      <c r="L413">
        <f t="shared" si="67"/>
        <v>3</v>
      </c>
      <c r="M413" s="5">
        <f t="shared" si="68"/>
        <v>1.1465381723737345E-2</v>
      </c>
      <c r="N413" s="5">
        <f t="shared" si="64"/>
        <v>3.6699999999999997E-2</v>
      </c>
      <c r="O413" s="5">
        <f t="shared" si="65"/>
        <v>7.0279803005757202E-4</v>
      </c>
      <c r="P413" s="5">
        <f t="shared" si="69"/>
        <v>1.0762583693679773E-2</v>
      </c>
      <c r="Q413" s="5">
        <f t="shared" si="70"/>
        <v>1.0187581794387057E-2</v>
      </c>
      <c r="R413" s="15">
        <f t="shared" si="71"/>
        <v>9.4847837643294852E-3</v>
      </c>
      <c r="S413">
        <f t="shared" si="66"/>
        <v>0</v>
      </c>
      <c r="T413">
        <f t="shared" si="72"/>
        <v>141</v>
      </c>
      <c r="U413" t="b">
        <f t="shared" si="73"/>
        <v>0</v>
      </c>
      <c r="V413" s="2">
        <v>39045</v>
      </c>
    </row>
    <row r="414" spans="1:22" x14ac:dyDescent="0.2">
      <c r="A414" s="2">
        <v>39052</v>
      </c>
      <c r="B414" s="5">
        <v>3.7</v>
      </c>
      <c r="C414" s="5">
        <v>6.1162000000000001</v>
      </c>
      <c r="D414" s="5">
        <v>411.733</v>
      </c>
      <c r="E414" s="5">
        <v>345.29300000000001</v>
      </c>
      <c r="F414" s="5">
        <v>5.0171999999999999</v>
      </c>
      <c r="G414" s="5">
        <v>5.3656300000000003</v>
      </c>
      <c r="H414" s="5">
        <v>3.6379999999999999</v>
      </c>
      <c r="I414" s="3">
        <v>3.25</v>
      </c>
      <c r="J414" t="s">
        <v>323</v>
      </c>
      <c r="K414">
        <v>0</v>
      </c>
      <c r="L414">
        <f t="shared" si="67"/>
        <v>4</v>
      </c>
      <c r="M414" s="5">
        <f t="shared" si="68"/>
        <v>-6.3518878283639335E-3</v>
      </c>
      <c r="N414" s="5">
        <f t="shared" si="64"/>
        <v>3.7000000000000005E-2</v>
      </c>
      <c r="O414" s="5">
        <f t="shared" si="65"/>
        <v>7.0851863089993472E-4</v>
      </c>
      <c r="P414" s="5">
        <f t="shared" si="69"/>
        <v>-7.0604064592638682E-3</v>
      </c>
      <c r="Q414" s="5">
        <f t="shared" si="70"/>
        <v>-5.9305663115044593E-3</v>
      </c>
      <c r="R414" s="15">
        <f t="shared" si="71"/>
        <v>-6.6390849424043941E-3</v>
      </c>
      <c r="S414">
        <f t="shared" si="66"/>
        <v>0</v>
      </c>
      <c r="T414">
        <f t="shared" si="72"/>
        <v>142</v>
      </c>
      <c r="U414" t="b">
        <f t="shared" si="73"/>
        <v>0</v>
      </c>
      <c r="V414" s="2">
        <v>39052</v>
      </c>
    </row>
    <row r="415" spans="1:22" x14ac:dyDescent="0.2">
      <c r="A415" s="2">
        <v>39059</v>
      </c>
      <c r="B415" s="5">
        <v>3.75</v>
      </c>
      <c r="C415" s="5">
        <v>6.1642000000000001</v>
      </c>
      <c r="D415" s="5">
        <v>415.512</v>
      </c>
      <c r="E415" s="5">
        <v>348.608</v>
      </c>
      <c r="F415" s="5">
        <v>4.9444999999999997</v>
      </c>
      <c r="G415" s="5">
        <v>5.3556299999999997</v>
      </c>
      <c r="H415" s="5">
        <v>3.669</v>
      </c>
      <c r="I415" s="3">
        <v>3.25</v>
      </c>
      <c r="J415" t="s">
        <v>324</v>
      </c>
      <c r="K415">
        <v>0</v>
      </c>
      <c r="L415">
        <f t="shared" si="67"/>
        <v>5</v>
      </c>
      <c r="M415" s="5">
        <f t="shared" si="68"/>
        <v>9.1782781559894833E-3</v>
      </c>
      <c r="N415" s="5">
        <f t="shared" si="64"/>
        <v>3.7499999999999999E-2</v>
      </c>
      <c r="O415" s="5">
        <f t="shared" si="65"/>
        <v>7.1805209366848644E-4</v>
      </c>
      <c r="P415" s="5">
        <f t="shared" si="69"/>
        <v>8.4602260623209968E-3</v>
      </c>
      <c r="Q415" s="5">
        <f t="shared" si="70"/>
        <v>9.6005421482625586E-3</v>
      </c>
      <c r="R415" s="15">
        <f t="shared" si="71"/>
        <v>8.8824900545940721E-3</v>
      </c>
      <c r="S415">
        <f t="shared" si="66"/>
        <v>0</v>
      </c>
      <c r="T415">
        <f t="shared" si="72"/>
        <v>143</v>
      </c>
      <c r="U415" t="b">
        <f t="shared" si="73"/>
        <v>0</v>
      </c>
      <c r="V415" s="2">
        <v>39059</v>
      </c>
    </row>
    <row r="416" spans="1:22" x14ac:dyDescent="0.2">
      <c r="A416" s="2">
        <v>39066</v>
      </c>
      <c r="B416" s="5">
        <v>3.84</v>
      </c>
      <c r="C416" s="5">
        <v>6.2318999999999996</v>
      </c>
      <c r="D416" s="5">
        <v>428.726</v>
      </c>
      <c r="E416" s="5">
        <v>360.18099999999998</v>
      </c>
      <c r="F416" s="5">
        <v>4.9030000000000005</v>
      </c>
      <c r="G416" s="5">
        <v>5.3650000000000002</v>
      </c>
      <c r="H416" s="5">
        <v>3.6859999999999999</v>
      </c>
      <c r="I416" s="3">
        <v>3.5</v>
      </c>
      <c r="J416" t="s">
        <v>325</v>
      </c>
      <c r="K416">
        <v>1</v>
      </c>
      <c r="L416">
        <f t="shared" si="67"/>
        <v>0</v>
      </c>
      <c r="M416" s="5">
        <f t="shared" si="68"/>
        <v>3.1801728951269759E-2</v>
      </c>
      <c r="N416" s="5">
        <f t="shared" si="64"/>
        <v>3.8399999999999997E-2</v>
      </c>
      <c r="O416" s="5">
        <f t="shared" si="65"/>
        <v>7.3520958069228648E-4</v>
      </c>
      <c r="P416" s="5">
        <f t="shared" si="69"/>
        <v>3.1066519370577472E-2</v>
      </c>
      <c r="Q416" s="5">
        <f t="shared" si="70"/>
        <v>3.3197746465944533E-2</v>
      </c>
      <c r="R416" s="15">
        <f t="shared" si="71"/>
        <v>3.2462536885252247E-2</v>
      </c>
      <c r="S416">
        <f t="shared" si="66"/>
        <v>0</v>
      </c>
      <c r="T416">
        <f t="shared" si="72"/>
        <v>144</v>
      </c>
      <c r="U416" t="b">
        <f t="shared" si="73"/>
        <v>0</v>
      </c>
      <c r="V416" s="2">
        <v>39066</v>
      </c>
    </row>
    <row r="417" spans="1:22" x14ac:dyDescent="0.2">
      <c r="A417" s="2">
        <v>39073</v>
      </c>
      <c r="B417" s="5">
        <v>3.9</v>
      </c>
      <c r="C417" s="5">
        <v>6.2405999999999997</v>
      </c>
      <c r="D417" s="5">
        <v>435.23899999999998</v>
      </c>
      <c r="E417" s="5">
        <v>366.97</v>
      </c>
      <c r="F417" s="5">
        <v>4.9749999999999996</v>
      </c>
      <c r="G417" s="5">
        <v>5.3624999999999998</v>
      </c>
      <c r="H417" s="5">
        <v>3.7160000000000002</v>
      </c>
      <c r="I417" s="3">
        <v>3.5</v>
      </c>
      <c r="J417" t="s">
        <v>326</v>
      </c>
      <c r="K417">
        <v>0</v>
      </c>
      <c r="L417">
        <f t="shared" si="67"/>
        <v>1</v>
      </c>
      <c r="M417" s="5">
        <f t="shared" si="68"/>
        <v>1.5191520924786373E-2</v>
      </c>
      <c r="N417" s="5">
        <f t="shared" si="64"/>
        <v>3.9E-2</v>
      </c>
      <c r="O417" s="5">
        <f t="shared" si="65"/>
        <v>7.466459445977236E-4</v>
      </c>
      <c r="P417" s="5">
        <f t="shared" si="69"/>
        <v>1.4444874980188649E-2</v>
      </c>
      <c r="Q417" s="5">
        <f t="shared" si="70"/>
        <v>1.8848856547124981E-2</v>
      </c>
      <c r="R417" s="15">
        <f t="shared" si="71"/>
        <v>1.8102210602527258E-2</v>
      </c>
      <c r="S417">
        <f t="shared" si="66"/>
        <v>0</v>
      </c>
      <c r="T417">
        <f t="shared" si="72"/>
        <v>145</v>
      </c>
      <c r="U417" t="b">
        <f t="shared" si="73"/>
        <v>0</v>
      </c>
      <c r="V417" s="2">
        <v>39073</v>
      </c>
    </row>
    <row r="418" spans="1:22" x14ac:dyDescent="0.2">
      <c r="A418" s="2">
        <v>39080</v>
      </c>
      <c r="B418" s="5">
        <v>3.91</v>
      </c>
      <c r="C418" s="5">
        <v>6.2355999999999998</v>
      </c>
      <c r="D418" s="5">
        <v>440.358</v>
      </c>
      <c r="E418" s="5">
        <v>371.37</v>
      </c>
      <c r="F418" s="5">
        <v>5.0061</v>
      </c>
      <c r="G418" s="5">
        <v>5.36</v>
      </c>
      <c r="H418" s="5">
        <v>3.7250000000000001</v>
      </c>
      <c r="I418" s="3">
        <v>3.5</v>
      </c>
      <c r="J418" t="s">
        <v>327</v>
      </c>
      <c r="K418">
        <v>0</v>
      </c>
      <c r="L418">
        <f t="shared" si="67"/>
        <v>2</v>
      </c>
      <c r="M418" s="5">
        <f t="shared" si="68"/>
        <v>1.1761354106594402E-2</v>
      </c>
      <c r="N418" s="5">
        <f t="shared" si="64"/>
        <v>3.9100000000000003E-2</v>
      </c>
      <c r="O418" s="5">
        <f t="shared" si="65"/>
        <v>7.4855185278233094E-4</v>
      </c>
      <c r="P418" s="5">
        <f t="shared" si="69"/>
        <v>1.1012802253812071E-2</v>
      </c>
      <c r="Q418" s="5">
        <f t="shared" si="70"/>
        <v>1.199008093304621E-2</v>
      </c>
      <c r="R418" s="15">
        <f t="shared" si="71"/>
        <v>1.1241529080263879E-2</v>
      </c>
      <c r="S418">
        <f t="shared" si="66"/>
        <v>0</v>
      </c>
      <c r="T418">
        <f t="shared" si="72"/>
        <v>146</v>
      </c>
      <c r="U418" t="b">
        <f t="shared" si="73"/>
        <v>0</v>
      </c>
      <c r="V418" s="2">
        <v>39080</v>
      </c>
    </row>
    <row r="419" spans="1:22" x14ac:dyDescent="0.2">
      <c r="A419" s="2">
        <v>39087</v>
      </c>
      <c r="B419" s="5">
        <v>3.9</v>
      </c>
      <c r="C419" s="5">
        <v>6.3574999999999999</v>
      </c>
      <c r="D419" s="5">
        <v>429.51</v>
      </c>
      <c r="E419" s="5">
        <v>360.56</v>
      </c>
      <c r="F419" s="5">
        <v>5.0380000000000003</v>
      </c>
      <c r="G419" s="5">
        <v>5.36</v>
      </c>
      <c r="H419" s="5">
        <v>3.7349999999999999</v>
      </c>
      <c r="I419" s="3">
        <v>3.5</v>
      </c>
      <c r="J419" t="s">
        <v>328</v>
      </c>
      <c r="K419">
        <v>0</v>
      </c>
      <c r="L419">
        <f t="shared" si="67"/>
        <v>3</v>
      </c>
      <c r="M419" s="5">
        <f t="shared" si="68"/>
        <v>-2.4634501927976782E-2</v>
      </c>
      <c r="N419" s="5">
        <f t="shared" si="64"/>
        <v>3.9E-2</v>
      </c>
      <c r="O419" s="5">
        <f t="shared" si="65"/>
        <v>7.466459445977236E-4</v>
      </c>
      <c r="P419" s="5">
        <f t="shared" si="69"/>
        <v>-2.5381147872574505E-2</v>
      </c>
      <c r="Q419" s="5">
        <f t="shared" si="70"/>
        <v>-2.9108436330344434E-2</v>
      </c>
      <c r="R419" s="15">
        <f t="shared" si="71"/>
        <v>-2.9855082274942157E-2</v>
      </c>
      <c r="S419">
        <f t="shared" si="66"/>
        <v>0</v>
      </c>
      <c r="T419">
        <f t="shared" si="72"/>
        <v>147</v>
      </c>
      <c r="U419" t="b">
        <f t="shared" si="73"/>
        <v>0</v>
      </c>
      <c r="V419" s="2">
        <v>39087</v>
      </c>
    </row>
    <row r="420" spans="1:22" x14ac:dyDescent="0.2">
      <c r="A420" s="2">
        <v>39094</v>
      </c>
      <c r="B420" s="5">
        <v>3.93</v>
      </c>
      <c r="C420" s="5">
        <v>6.4473000000000003</v>
      </c>
      <c r="D420" s="5">
        <v>433.541</v>
      </c>
      <c r="E420" s="5">
        <v>362.59399999999999</v>
      </c>
      <c r="F420" s="5">
        <v>5.0788000000000002</v>
      </c>
      <c r="G420" s="5">
        <v>5.36</v>
      </c>
      <c r="H420" s="5">
        <v>3.7450000000000001</v>
      </c>
      <c r="I420" s="3">
        <v>3.5</v>
      </c>
      <c r="J420" t="s">
        <v>329</v>
      </c>
      <c r="K420">
        <v>0</v>
      </c>
      <c r="L420">
        <f t="shared" si="67"/>
        <v>4</v>
      </c>
      <c r="M420" s="5">
        <f t="shared" si="68"/>
        <v>9.3851132686084693E-3</v>
      </c>
      <c r="N420" s="5">
        <f t="shared" si="64"/>
        <v>3.9300000000000002E-2</v>
      </c>
      <c r="O420" s="5">
        <f t="shared" si="65"/>
        <v>7.5236353848517901E-4</v>
      </c>
      <c r="P420" s="5">
        <f t="shared" si="69"/>
        <v>8.6327497301232903E-3</v>
      </c>
      <c r="Q420" s="5">
        <f t="shared" si="70"/>
        <v>5.6412247614820998E-3</v>
      </c>
      <c r="R420" s="15">
        <f t="shared" si="71"/>
        <v>4.8888612229969208E-3</v>
      </c>
      <c r="S420">
        <f t="shared" si="66"/>
        <v>0</v>
      </c>
      <c r="T420">
        <f t="shared" si="72"/>
        <v>148</v>
      </c>
      <c r="U420" t="b">
        <f t="shared" si="73"/>
        <v>0</v>
      </c>
      <c r="V420" s="2">
        <v>39094</v>
      </c>
    </row>
    <row r="421" spans="1:22" x14ac:dyDescent="0.2">
      <c r="A421" s="2">
        <v>39101</v>
      </c>
      <c r="B421" s="5">
        <v>3.9699999999999998</v>
      </c>
      <c r="C421" s="5">
        <v>6.4470999999999998</v>
      </c>
      <c r="D421" s="5">
        <v>449.02</v>
      </c>
      <c r="E421" s="5">
        <v>376.62799999999999</v>
      </c>
      <c r="F421" s="5">
        <v>5.1314000000000002</v>
      </c>
      <c r="G421" s="5">
        <v>5.36</v>
      </c>
      <c r="H421" s="5">
        <v>3.754</v>
      </c>
      <c r="I421" s="3">
        <v>3.5</v>
      </c>
      <c r="J421" t="s">
        <v>330</v>
      </c>
      <c r="K421">
        <v>0</v>
      </c>
      <c r="L421">
        <f t="shared" si="67"/>
        <v>5</v>
      </c>
      <c r="M421" s="5">
        <f t="shared" si="68"/>
        <v>3.570365893883154E-2</v>
      </c>
      <c r="N421" s="5">
        <f t="shared" si="64"/>
        <v>3.9699999999999999E-2</v>
      </c>
      <c r="O421" s="5">
        <f t="shared" si="65"/>
        <v>7.599863872822521E-4</v>
      </c>
      <c r="P421" s="5">
        <f t="shared" si="69"/>
        <v>3.4943672551549287E-2</v>
      </c>
      <c r="Q421" s="5">
        <f t="shared" si="70"/>
        <v>3.870444629530545E-2</v>
      </c>
      <c r="R421" s="15">
        <f t="shared" si="71"/>
        <v>3.7944459908023198E-2</v>
      </c>
      <c r="S421">
        <f t="shared" si="66"/>
        <v>0</v>
      </c>
      <c r="T421">
        <f t="shared" si="72"/>
        <v>149</v>
      </c>
      <c r="U421" t="b">
        <f t="shared" si="73"/>
        <v>0</v>
      </c>
      <c r="V421" s="2">
        <v>39101</v>
      </c>
    </row>
    <row r="422" spans="1:22" x14ac:dyDescent="0.2">
      <c r="A422" s="2">
        <v>39108</v>
      </c>
      <c r="B422" s="5">
        <v>4.12</v>
      </c>
      <c r="C422" s="5">
        <v>6.3380999999999998</v>
      </c>
      <c r="D422" s="5">
        <v>458.25099999999998</v>
      </c>
      <c r="E422" s="5">
        <v>385.09300000000002</v>
      </c>
      <c r="F422" s="5">
        <v>5.1211000000000002</v>
      </c>
      <c r="G422" s="5">
        <v>5.36</v>
      </c>
      <c r="H422" s="5">
        <v>3.7720000000000002</v>
      </c>
      <c r="I422" s="3">
        <v>3.75</v>
      </c>
      <c r="J422" t="s">
        <v>331</v>
      </c>
      <c r="K422">
        <v>1</v>
      </c>
      <c r="L422">
        <f t="shared" si="67"/>
        <v>0</v>
      </c>
      <c r="M422" s="5">
        <f t="shared" si="68"/>
        <v>2.0558104316066084E-2</v>
      </c>
      <c r="N422" s="5">
        <f t="shared" si="64"/>
        <v>4.1200000000000001E-2</v>
      </c>
      <c r="O422" s="5">
        <f t="shared" si="65"/>
        <v>7.8856586636422143E-4</v>
      </c>
      <c r="P422" s="5">
        <f t="shared" si="69"/>
        <v>1.9769538449701862E-2</v>
      </c>
      <c r="Q422" s="5">
        <f t="shared" si="70"/>
        <v>2.2475758573446525E-2</v>
      </c>
      <c r="R422" s="15">
        <f t="shared" si="71"/>
        <v>2.1687192707082303E-2</v>
      </c>
      <c r="S422">
        <f t="shared" si="66"/>
        <v>0</v>
      </c>
      <c r="T422">
        <f t="shared" si="72"/>
        <v>150</v>
      </c>
      <c r="U422" t="b">
        <f t="shared" si="73"/>
        <v>0</v>
      </c>
      <c r="V422" s="2">
        <v>39108</v>
      </c>
    </row>
    <row r="423" spans="1:22" x14ac:dyDescent="0.2">
      <c r="A423" s="2">
        <v>39115</v>
      </c>
      <c r="B423" s="5">
        <v>4.1399999999999997</v>
      </c>
      <c r="C423" s="5">
        <v>6.2664</v>
      </c>
      <c r="D423" s="5">
        <v>467.49</v>
      </c>
      <c r="E423" s="5">
        <v>392.697</v>
      </c>
      <c r="F423" s="5">
        <v>5.1314000000000002</v>
      </c>
      <c r="G423" s="5">
        <v>5.36</v>
      </c>
      <c r="H423" s="5">
        <v>3.7880000000000003</v>
      </c>
      <c r="I423" s="3">
        <v>3.75</v>
      </c>
      <c r="J423" t="s">
        <v>332</v>
      </c>
      <c r="K423">
        <v>0</v>
      </c>
      <c r="L423">
        <f t="shared" si="67"/>
        <v>1</v>
      </c>
      <c r="M423" s="5">
        <f t="shared" si="68"/>
        <v>2.0161439909569312E-2</v>
      </c>
      <c r="N423" s="5">
        <f t="shared" si="64"/>
        <v>4.1399999999999999E-2</v>
      </c>
      <c r="O423" s="5">
        <f t="shared" si="65"/>
        <v>7.923757237062734E-4</v>
      </c>
      <c r="P423" s="5">
        <f t="shared" si="69"/>
        <v>1.9369064185863039E-2</v>
      </c>
      <c r="Q423" s="5">
        <f t="shared" si="70"/>
        <v>1.9745879566753999E-2</v>
      </c>
      <c r="R423" s="15">
        <f t="shared" si="71"/>
        <v>1.8953503843047725E-2</v>
      </c>
      <c r="S423">
        <f t="shared" si="66"/>
        <v>0</v>
      </c>
      <c r="T423">
        <f t="shared" si="72"/>
        <v>151</v>
      </c>
      <c r="U423" t="b">
        <f t="shared" si="73"/>
        <v>0</v>
      </c>
      <c r="V423" s="2">
        <v>39115</v>
      </c>
    </row>
    <row r="424" spans="1:22" x14ac:dyDescent="0.2">
      <c r="A424" s="2">
        <v>39122</v>
      </c>
      <c r="B424" s="5">
        <v>4.17</v>
      </c>
      <c r="C424" s="5">
        <v>6.2496999999999998</v>
      </c>
      <c r="D424" s="5">
        <v>470.32299999999998</v>
      </c>
      <c r="E424" s="5">
        <v>395.36</v>
      </c>
      <c r="F424" s="5">
        <v>5.1417999999999999</v>
      </c>
      <c r="G424" s="5">
        <v>5.36</v>
      </c>
      <c r="H424" s="5">
        <v>3.806</v>
      </c>
      <c r="I424" s="3">
        <v>3.75</v>
      </c>
      <c r="J424" t="s">
        <v>333</v>
      </c>
      <c r="K424">
        <v>0</v>
      </c>
      <c r="L424">
        <f t="shared" si="67"/>
        <v>2</v>
      </c>
      <c r="M424" s="5">
        <f t="shared" si="68"/>
        <v>6.0600226742817398E-3</v>
      </c>
      <c r="N424" s="5">
        <f t="shared" si="64"/>
        <v>4.1700000000000001E-2</v>
      </c>
      <c r="O424" s="5">
        <f t="shared" si="65"/>
        <v>7.9809018341037152E-4</v>
      </c>
      <c r="P424" s="5">
        <f t="shared" si="69"/>
        <v>5.2619324908713683E-3</v>
      </c>
      <c r="Q424" s="5">
        <f t="shared" si="70"/>
        <v>6.7813097629980668E-3</v>
      </c>
      <c r="R424" s="15">
        <f t="shared" si="71"/>
        <v>5.9832195795876952E-3</v>
      </c>
      <c r="S424">
        <f t="shared" si="66"/>
        <v>0</v>
      </c>
      <c r="T424">
        <f t="shared" si="72"/>
        <v>152</v>
      </c>
      <c r="U424" t="b">
        <f t="shared" si="73"/>
        <v>0</v>
      </c>
      <c r="V424" s="2">
        <v>39122</v>
      </c>
    </row>
    <row r="425" spans="1:22" x14ac:dyDescent="0.2">
      <c r="A425" s="2">
        <v>39129</v>
      </c>
      <c r="B425" s="5">
        <v>4.2300000000000004</v>
      </c>
      <c r="C425" s="5">
        <v>6.1211000000000002</v>
      </c>
      <c r="D425" s="5">
        <v>461.68599999999998</v>
      </c>
      <c r="E425" s="5">
        <v>387.8</v>
      </c>
      <c r="F425" s="5">
        <v>5.1619000000000002</v>
      </c>
      <c r="G425" s="5">
        <v>5.36</v>
      </c>
      <c r="H425" s="5">
        <v>3.8260000000000001</v>
      </c>
      <c r="I425" s="3">
        <v>3.75</v>
      </c>
      <c r="J425" t="s">
        <v>334</v>
      </c>
      <c r="K425">
        <v>0</v>
      </c>
      <c r="L425">
        <f t="shared" si="67"/>
        <v>3</v>
      </c>
      <c r="M425" s="5">
        <f t="shared" si="68"/>
        <v>-1.8363975395632393E-2</v>
      </c>
      <c r="N425" s="5">
        <f t="shared" si="64"/>
        <v>4.2300000000000004E-2</v>
      </c>
      <c r="O425" s="5">
        <f t="shared" si="65"/>
        <v>8.0951792831074343E-4</v>
      </c>
      <c r="P425" s="5">
        <f t="shared" si="69"/>
        <v>-1.9173493323943136E-2</v>
      </c>
      <c r="Q425" s="5">
        <f t="shared" si="70"/>
        <v>-1.912181303116145E-2</v>
      </c>
      <c r="R425" s="15">
        <f t="shared" si="71"/>
        <v>-1.9931330959472193E-2</v>
      </c>
      <c r="S425">
        <f t="shared" si="66"/>
        <v>0</v>
      </c>
      <c r="T425">
        <f t="shared" si="72"/>
        <v>153</v>
      </c>
      <c r="U425" t="b">
        <f t="shared" si="73"/>
        <v>0</v>
      </c>
      <c r="V425" s="2">
        <v>39129</v>
      </c>
    </row>
    <row r="426" spans="1:22" x14ac:dyDescent="0.2">
      <c r="A426" s="2">
        <v>39136</v>
      </c>
      <c r="B426" s="5">
        <v>4.26</v>
      </c>
      <c r="C426" s="5">
        <v>6.1254999999999997</v>
      </c>
      <c r="D426" s="5">
        <v>461.13099999999997</v>
      </c>
      <c r="E426" s="5">
        <v>386.69400000000002</v>
      </c>
      <c r="F426" s="5">
        <v>5.173</v>
      </c>
      <c r="G426" s="5">
        <v>5.36</v>
      </c>
      <c r="H426" s="5">
        <v>3.8460000000000001</v>
      </c>
      <c r="I426" s="3">
        <v>3.75</v>
      </c>
      <c r="J426" t="s">
        <v>335</v>
      </c>
      <c r="K426">
        <v>0</v>
      </c>
      <c r="L426">
        <f t="shared" si="67"/>
        <v>4</v>
      </c>
      <c r="M426" s="5">
        <f t="shared" si="68"/>
        <v>-1.2021157236736801E-3</v>
      </c>
      <c r="N426" s="5">
        <f t="shared" si="64"/>
        <v>4.2599999999999999E-2</v>
      </c>
      <c r="O426" s="5">
        <f t="shared" si="65"/>
        <v>8.1523121361870565E-4</v>
      </c>
      <c r="P426" s="5">
        <f t="shared" si="69"/>
        <v>-2.0173469372923858E-3</v>
      </c>
      <c r="Q426" s="5">
        <f t="shared" si="70"/>
        <v>-2.8519855595667831E-3</v>
      </c>
      <c r="R426" s="15">
        <f t="shared" si="71"/>
        <v>-3.6672167731854888E-3</v>
      </c>
      <c r="S426">
        <f t="shared" si="66"/>
        <v>0</v>
      </c>
      <c r="T426">
        <f t="shared" si="72"/>
        <v>154</v>
      </c>
      <c r="U426" t="b">
        <f t="shared" si="73"/>
        <v>0</v>
      </c>
      <c r="V426" s="2">
        <v>39136</v>
      </c>
    </row>
    <row r="427" spans="1:22" x14ac:dyDescent="0.2">
      <c r="A427" s="2">
        <v>39143</v>
      </c>
      <c r="B427" s="5">
        <v>4.34</v>
      </c>
      <c r="C427" s="5">
        <v>6.1641000000000004</v>
      </c>
      <c r="D427" s="5">
        <v>439.01299999999998</v>
      </c>
      <c r="E427" s="5">
        <v>367.86200000000002</v>
      </c>
      <c r="F427" s="5">
        <v>5.0899000000000001</v>
      </c>
      <c r="G427" s="5">
        <v>5.3462500000000004</v>
      </c>
      <c r="H427" s="5">
        <v>3.859</v>
      </c>
      <c r="I427" s="3">
        <v>3.75</v>
      </c>
      <c r="J427" t="s">
        <v>336</v>
      </c>
      <c r="K427">
        <v>0</v>
      </c>
      <c r="L427">
        <f t="shared" si="67"/>
        <v>5</v>
      </c>
      <c r="M427" s="5">
        <f t="shared" si="68"/>
        <v>-4.7964678150026807E-2</v>
      </c>
      <c r="N427" s="5">
        <f t="shared" si="64"/>
        <v>4.3400000000000001E-2</v>
      </c>
      <c r="O427" s="5">
        <f t="shared" si="65"/>
        <v>8.3046472797332349E-4</v>
      </c>
      <c r="P427" s="5">
        <f t="shared" si="69"/>
        <v>-4.8795142878000131E-2</v>
      </c>
      <c r="Q427" s="5">
        <f t="shared" si="70"/>
        <v>-4.8700005689253034E-2</v>
      </c>
      <c r="R427" s="15">
        <f t="shared" si="71"/>
        <v>-4.9530470417226358E-2</v>
      </c>
      <c r="S427">
        <f t="shared" si="66"/>
        <v>0</v>
      </c>
      <c r="T427">
        <f t="shared" si="72"/>
        <v>155</v>
      </c>
      <c r="U427" t="b">
        <f t="shared" si="73"/>
        <v>0</v>
      </c>
      <c r="V427" s="2">
        <v>39143</v>
      </c>
    </row>
    <row r="428" spans="1:22" x14ac:dyDescent="0.2">
      <c r="A428" s="2">
        <v>39150</v>
      </c>
      <c r="B428" s="5">
        <v>4.4000000000000004</v>
      </c>
      <c r="C428" s="5">
        <v>6.1767000000000003</v>
      </c>
      <c r="D428" s="5">
        <v>444.80599999999998</v>
      </c>
      <c r="E428" s="5">
        <v>372.22800000000001</v>
      </c>
      <c r="F428" s="5">
        <v>5.0795000000000003</v>
      </c>
      <c r="G428" s="5">
        <v>5.34</v>
      </c>
      <c r="H428" s="5">
        <v>3.8849999999999998</v>
      </c>
      <c r="I428" s="3">
        <v>3.75</v>
      </c>
      <c r="J428" t="s">
        <v>337</v>
      </c>
      <c r="K428">
        <v>0</v>
      </c>
      <c r="L428">
        <f t="shared" si="67"/>
        <v>6</v>
      </c>
      <c r="M428" s="5">
        <f t="shared" si="68"/>
        <v>1.3195509016817208E-2</v>
      </c>
      <c r="N428" s="5">
        <f t="shared" si="64"/>
        <v>4.4000000000000004E-2</v>
      </c>
      <c r="O428" s="5">
        <f t="shared" si="65"/>
        <v>8.4188803805917978E-4</v>
      </c>
      <c r="P428" s="5">
        <f t="shared" si="69"/>
        <v>1.2353620978758029E-2</v>
      </c>
      <c r="Q428" s="5">
        <f t="shared" si="70"/>
        <v>1.186858115271483E-2</v>
      </c>
      <c r="R428" s="15">
        <f t="shared" si="71"/>
        <v>1.102669311465565E-2</v>
      </c>
      <c r="S428">
        <f t="shared" si="66"/>
        <v>0</v>
      </c>
      <c r="T428">
        <f t="shared" si="72"/>
        <v>156</v>
      </c>
      <c r="U428" t="b">
        <f t="shared" si="73"/>
        <v>0</v>
      </c>
      <c r="V428" s="2">
        <v>39150</v>
      </c>
    </row>
    <row r="429" spans="1:22" x14ac:dyDescent="0.2">
      <c r="A429" s="2">
        <v>39157</v>
      </c>
      <c r="B429" s="5">
        <v>4.43</v>
      </c>
      <c r="C429" s="5">
        <v>6.1182999999999996</v>
      </c>
      <c r="D429" s="5">
        <v>439.93700000000001</v>
      </c>
      <c r="E429" s="5">
        <v>368.13499999999999</v>
      </c>
      <c r="F429" s="5">
        <v>5.0171999999999999</v>
      </c>
      <c r="G429" s="5">
        <v>5.35</v>
      </c>
      <c r="H429" s="5">
        <v>3.8959999999999999</v>
      </c>
      <c r="I429" s="3">
        <v>4</v>
      </c>
      <c r="J429" t="s">
        <v>338</v>
      </c>
      <c r="K429">
        <v>1</v>
      </c>
      <c r="L429">
        <f t="shared" si="67"/>
        <v>0</v>
      </c>
      <c r="M429" s="5">
        <f t="shared" si="68"/>
        <v>-1.0946345148221903E-2</v>
      </c>
      <c r="N429" s="5">
        <f t="shared" si="64"/>
        <v>4.4299999999999999E-2</v>
      </c>
      <c r="O429" s="5">
        <f t="shared" si="65"/>
        <v>8.4759910643450453E-4</v>
      </c>
      <c r="P429" s="5">
        <f t="shared" si="69"/>
        <v>-1.1793944254656408E-2</v>
      </c>
      <c r="Q429" s="5">
        <f t="shared" si="70"/>
        <v>-1.0995948719601967E-2</v>
      </c>
      <c r="R429" s="15">
        <f t="shared" si="71"/>
        <v>-1.1843547826036471E-2</v>
      </c>
      <c r="S429">
        <f t="shared" si="66"/>
        <v>0</v>
      </c>
      <c r="T429">
        <f t="shared" si="72"/>
        <v>157</v>
      </c>
      <c r="U429" t="b">
        <f t="shared" si="73"/>
        <v>0</v>
      </c>
      <c r="V429" s="2">
        <v>39157</v>
      </c>
    </row>
    <row r="430" spans="1:22" x14ac:dyDescent="0.2">
      <c r="A430" s="2">
        <v>39164</v>
      </c>
      <c r="B430" s="5">
        <v>4.5199999999999996</v>
      </c>
      <c r="C430" s="5">
        <v>6.1193</v>
      </c>
      <c r="D430" s="5">
        <v>462.33</v>
      </c>
      <c r="E430" s="5">
        <v>386.90499999999997</v>
      </c>
      <c r="F430" s="5">
        <v>5.0587</v>
      </c>
      <c r="G430" s="5">
        <v>5.34788</v>
      </c>
      <c r="H430" s="5">
        <v>3.9039999999999999</v>
      </c>
      <c r="I430" s="3">
        <v>4</v>
      </c>
      <c r="J430" t="s">
        <v>339</v>
      </c>
      <c r="K430">
        <v>0</v>
      </c>
      <c r="L430">
        <f t="shared" si="67"/>
        <v>1</v>
      </c>
      <c r="M430" s="5">
        <f t="shared" si="68"/>
        <v>5.090046983999974E-2</v>
      </c>
      <c r="N430" s="5">
        <f t="shared" si="64"/>
        <v>4.5199999999999997E-2</v>
      </c>
      <c r="O430" s="5">
        <f t="shared" si="65"/>
        <v>8.6472996555908566E-4</v>
      </c>
      <c r="P430" s="5">
        <f t="shared" si="69"/>
        <v>5.0035739874440655E-2</v>
      </c>
      <c r="Q430" s="5">
        <f t="shared" si="70"/>
        <v>5.0986730411398007E-2</v>
      </c>
      <c r="R430" s="15">
        <f t="shared" si="71"/>
        <v>5.0122000445838921E-2</v>
      </c>
      <c r="S430">
        <f t="shared" si="66"/>
        <v>0</v>
      </c>
      <c r="T430">
        <f t="shared" si="72"/>
        <v>158</v>
      </c>
      <c r="U430" t="b">
        <f t="shared" si="73"/>
        <v>0</v>
      </c>
      <c r="V430" s="2">
        <v>39164</v>
      </c>
    </row>
    <row r="431" spans="1:22" x14ac:dyDescent="0.2">
      <c r="A431" s="2">
        <v>39171</v>
      </c>
      <c r="B431" s="5">
        <v>4.46</v>
      </c>
      <c r="C431" s="5">
        <v>6.0823</v>
      </c>
      <c r="D431" s="5">
        <v>461.29899999999998</v>
      </c>
      <c r="E431" s="5">
        <v>386.15600000000001</v>
      </c>
      <c r="F431" s="5">
        <v>5.0275999999999996</v>
      </c>
      <c r="G431" s="5">
        <v>5.35</v>
      </c>
      <c r="H431" s="5">
        <v>3.9239999999999999</v>
      </c>
      <c r="I431" s="3">
        <v>4</v>
      </c>
      <c r="J431" t="s">
        <v>340</v>
      </c>
      <c r="K431">
        <v>0</v>
      </c>
      <c r="L431">
        <f t="shared" si="67"/>
        <v>2</v>
      </c>
      <c r="M431" s="5">
        <f t="shared" si="68"/>
        <v>-2.2300088681245223E-3</v>
      </c>
      <c r="N431" s="5">
        <f t="shared" si="64"/>
        <v>4.4600000000000001E-2</v>
      </c>
      <c r="O431" s="5">
        <f t="shared" si="65"/>
        <v>8.5330978377240463E-4</v>
      </c>
      <c r="P431" s="5">
        <f t="shared" si="69"/>
        <v>-3.0833186518969269E-3</v>
      </c>
      <c r="Q431" s="5">
        <f t="shared" si="70"/>
        <v>-1.935875731768677E-3</v>
      </c>
      <c r="R431" s="15">
        <f t="shared" si="71"/>
        <v>-2.7891855155410816E-3</v>
      </c>
      <c r="S431">
        <f t="shared" si="66"/>
        <v>0</v>
      </c>
      <c r="T431">
        <f t="shared" si="72"/>
        <v>159</v>
      </c>
      <c r="U431" t="b">
        <f t="shared" si="73"/>
        <v>0</v>
      </c>
      <c r="V431" s="2">
        <v>39171</v>
      </c>
    </row>
    <row r="432" spans="1:22" x14ac:dyDescent="0.2">
      <c r="A432" s="2">
        <v>39178</v>
      </c>
      <c r="B432" s="5">
        <v>4.47</v>
      </c>
      <c r="C432" s="5">
        <v>6.0984999999999996</v>
      </c>
      <c r="D432" s="5">
        <v>465.89100000000002</v>
      </c>
      <c r="E432" s="5">
        <v>389.55500000000001</v>
      </c>
      <c r="F432" s="5">
        <v>5.0269000000000004</v>
      </c>
      <c r="G432" s="5">
        <v>5.35</v>
      </c>
      <c r="H432" s="5">
        <v>3.9459999999999997</v>
      </c>
      <c r="I432" s="3">
        <v>4</v>
      </c>
      <c r="J432" t="s">
        <v>341</v>
      </c>
      <c r="K432">
        <v>0</v>
      </c>
      <c r="L432">
        <f t="shared" si="67"/>
        <v>3</v>
      </c>
      <c r="M432" s="5">
        <f t="shared" si="68"/>
        <v>9.9544980587429333E-3</v>
      </c>
      <c r="N432" s="5">
        <f t="shared" si="64"/>
        <v>4.4699999999999997E-2</v>
      </c>
      <c r="O432" s="5">
        <f t="shared" si="65"/>
        <v>8.552132559975778E-4</v>
      </c>
      <c r="P432" s="5">
        <f t="shared" si="69"/>
        <v>9.0992848027453554E-3</v>
      </c>
      <c r="Q432" s="5">
        <f t="shared" si="70"/>
        <v>8.8021421394461896E-3</v>
      </c>
      <c r="R432" s="15">
        <f t="shared" si="71"/>
        <v>7.9469288834486118E-3</v>
      </c>
      <c r="S432">
        <f t="shared" si="66"/>
        <v>0</v>
      </c>
      <c r="T432">
        <f t="shared" si="72"/>
        <v>160</v>
      </c>
      <c r="U432" t="b">
        <f t="shared" si="73"/>
        <v>0</v>
      </c>
      <c r="V432" s="2">
        <v>39178</v>
      </c>
    </row>
    <row r="433" spans="1:22" x14ac:dyDescent="0.2">
      <c r="A433" s="2">
        <v>39185</v>
      </c>
      <c r="B433" s="5">
        <v>4.51</v>
      </c>
      <c r="C433" s="5">
        <v>5.9923000000000002</v>
      </c>
      <c r="D433" s="5">
        <v>466.63400000000001</v>
      </c>
      <c r="E433" s="5">
        <v>390.17500000000001</v>
      </c>
      <c r="F433" s="5">
        <v>4.9963999999999995</v>
      </c>
      <c r="G433" s="5">
        <v>5.3568800000000003</v>
      </c>
      <c r="H433" s="5">
        <v>3.9699999999999998</v>
      </c>
      <c r="I433" s="3">
        <v>4</v>
      </c>
      <c r="J433" t="s">
        <v>342</v>
      </c>
      <c r="K433">
        <v>0</v>
      </c>
      <c r="L433">
        <f t="shared" si="67"/>
        <v>4</v>
      </c>
      <c r="M433" s="5">
        <f t="shared" si="68"/>
        <v>1.5947936319868905E-3</v>
      </c>
      <c r="N433" s="5">
        <f t="shared" si="64"/>
        <v>4.5100000000000001E-2</v>
      </c>
      <c r="O433" s="5">
        <f t="shared" si="65"/>
        <v>8.6282671051507442E-4</v>
      </c>
      <c r="P433" s="5">
        <f t="shared" si="69"/>
        <v>7.3196692147181608E-4</v>
      </c>
      <c r="Q433" s="5">
        <f t="shared" si="70"/>
        <v>1.5915596000564136E-3</v>
      </c>
      <c r="R433" s="15">
        <f t="shared" si="71"/>
        <v>7.2873288954133919E-4</v>
      </c>
      <c r="S433">
        <f t="shared" si="66"/>
        <v>0</v>
      </c>
      <c r="T433">
        <f t="shared" si="72"/>
        <v>161</v>
      </c>
      <c r="U433" t="b">
        <f t="shared" si="73"/>
        <v>0</v>
      </c>
      <c r="V433" s="2">
        <v>39185</v>
      </c>
    </row>
    <row r="434" spans="1:22" x14ac:dyDescent="0.2">
      <c r="A434" s="2">
        <v>39192</v>
      </c>
      <c r="B434" s="5">
        <v>4.6100000000000003</v>
      </c>
      <c r="C434" s="5">
        <v>5.9569999999999999</v>
      </c>
      <c r="D434" s="5">
        <v>471.89499999999998</v>
      </c>
      <c r="E434" s="5">
        <v>393.97800000000001</v>
      </c>
      <c r="F434" s="5">
        <v>4.9653</v>
      </c>
      <c r="G434" s="5">
        <v>5.3550000000000004</v>
      </c>
      <c r="H434" s="5">
        <v>3.988</v>
      </c>
      <c r="I434" s="3">
        <v>4</v>
      </c>
      <c r="J434" t="s">
        <v>343</v>
      </c>
      <c r="K434">
        <v>0</v>
      </c>
      <c r="L434">
        <f t="shared" si="67"/>
        <v>5</v>
      </c>
      <c r="M434" s="5">
        <f t="shared" si="68"/>
        <v>1.1274360633815705E-2</v>
      </c>
      <c r="N434" s="5">
        <f t="shared" si="64"/>
        <v>4.6100000000000002E-2</v>
      </c>
      <c r="O434" s="5">
        <f t="shared" si="65"/>
        <v>8.8185730685297337E-4</v>
      </c>
      <c r="P434" s="5">
        <f t="shared" si="69"/>
        <v>1.0392503326962732E-2</v>
      </c>
      <c r="Q434" s="5">
        <f t="shared" si="70"/>
        <v>9.7469084385211069E-3</v>
      </c>
      <c r="R434" s="15">
        <f t="shared" si="71"/>
        <v>8.8650511316681335E-3</v>
      </c>
      <c r="S434">
        <f t="shared" si="66"/>
        <v>0</v>
      </c>
      <c r="T434">
        <f t="shared" si="72"/>
        <v>162</v>
      </c>
      <c r="U434" t="b">
        <f t="shared" si="73"/>
        <v>0</v>
      </c>
      <c r="V434" s="2">
        <v>39192</v>
      </c>
    </row>
    <row r="435" spans="1:22" x14ac:dyDescent="0.2">
      <c r="A435" s="2">
        <v>39199</v>
      </c>
      <c r="B435" s="5">
        <v>4.5199999999999996</v>
      </c>
      <c r="C435" s="5">
        <v>5.9523999999999999</v>
      </c>
      <c r="D435" s="5">
        <v>475.23399999999998</v>
      </c>
      <c r="E435" s="5">
        <v>396.90199999999999</v>
      </c>
      <c r="F435" s="5">
        <v>4.9134000000000002</v>
      </c>
      <c r="G435" s="5">
        <v>5.3562500000000002</v>
      </c>
      <c r="H435" s="5">
        <v>4.0129999999999999</v>
      </c>
      <c r="I435" s="3">
        <v>4</v>
      </c>
      <c r="J435" t="s">
        <v>344</v>
      </c>
      <c r="K435">
        <v>1</v>
      </c>
      <c r="L435">
        <f t="shared" si="67"/>
        <v>0</v>
      </c>
      <c r="M435" s="5">
        <f t="shared" si="68"/>
        <v>7.0757265917205103E-3</v>
      </c>
      <c r="N435" s="5">
        <f t="shared" si="64"/>
        <v>4.5199999999999997E-2</v>
      </c>
      <c r="O435" s="5">
        <f t="shared" si="65"/>
        <v>8.6472996555908566E-4</v>
      </c>
      <c r="P435" s="5">
        <f t="shared" si="69"/>
        <v>6.2109966261614247E-3</v>
      </c>
      <c r="Q435" s="5">
        <f t="shared" si="70"/>
        <v>7.421734208509001E-3</v>
      </c>
      <c r="R435" s="15">
        <f t="shared" si="71"/>
        <v>6.5570042429499154E-3</v>
      </c>
      <c r="S435">
        <f t="shared" si="66"/>
        <v>0</v>
      </c>
      <c r="T435">
        <f t="shared" si="72"/>
        <v>163</v>
      </c>
      <c r="U435" t="b">
        <f t="shared" si="73"/>
        <v>0</v>
      </c>
      <c r="V435" s="2">
        <v>39199</v>
      </c>
    </row>
    <row r="436" spans="1:22" x14ac:dyDescent="0.2">
      <c r="A436" s="2">
        <v>39206</v>
      </c>
      <c r="B436" s="5">
        <v>4.5199999999999996</v>
      </c>
      <c r="C436" s="5">
        <v>5.9763000000000002</v>
      </c>
      <c r="D436" s="5">
        <v>488.02300000000002</v>
      </c>
      <c r="E436" s="5">
        <v>408.904</v>
      </c>
      <c r="F436" s="5">
        <v>4.8719000000000001</v>
      </c>
      <c r="G436" s="5">
        <v>5.35656</v>
      </c>
      <c r="H436" s="5">
        <v>4.0359999999999996</v>
      </c>
      <c r="I436" s="3">
        <v>4</v>
      </c>
      <c r="J436" t="s">
        <v>345</v>
      </c>
      <c r="K436">
        <v>0</v>
      </c>
      <c r="L436">
        <f t="shared" si="67"/>
        <v>1</v>
      </c>
      <c r="M436" s="5">
        <f t="shared" si="68"/>
        <v>2.6910953340880672E-2</v>
      </c>
      <c r="N436" s="5">
        <f t="shared" si="64"/>
        <v>4.5199999999999997E-2</v>
      </c>
      <c r="O436" s="5">
        <f t="shared" si="65"/>
        <v>8.6472996555908566E-4</v>
      </c>
      <c r="P436" s="5">
        <f t="shared" si="69"/>
        <v>2.6046223375321587E-2</v>
      </c>
      <c r="Q436" s="5">
        <f t="shared" si="70"/>
        <v>3.0239202624325445E-2</v>
      </c>
      <c r="R436" s="15">
        <f t="shared" si="71"/>
        <v>2.937447265876636E-2</v>
      </c>
      <c r="S436">
        <f t="shared" si="66"/>
        <v>0</v>
      </c>
      <c r="T436">
        <f t="shared" si="72"/>
        <v>164</v>
      </c>
      <c r="U436" t="b">
        <f t="shared" si="73"/>
        <v>0</v>
      </c>
      <c r="V436" s="2">
        <v>39206</v>
      </c>
    </row>
    <row r="437" spans="1:22" x14ac:dyDescent="0.2">
      <c r="A437" s="2">
        <v>39213</v>
      </c>
      <c r="B437" s="5">
        <v>4.58</v>
      </c>
      <c r="C437" s="5">
        <v>6.0370999999999997</v>
      </c>
      <c r="D437" s="5">
        <v>472.45</v>
      </c>
      <c r="E437" s="5">
        <v>393.24900000000002</v>
      </c>
      <c r="F437" s="5">
        <v>4.8304</v>
      </c>
      <c r="G437" s="5">
        <v>5.36</v>
      </c>
      <c r="H437" s="5">
        <v>4.0609999999999999</v>
      </c>
      <c r="I437" s="3">
        <v>4</v>
      </c>
      <c r="J437" t="s">
        <v>346</v>
      </c>
      <c r="K437">
        <v>0</v>
      </c>
      <c r="L437">
        <f t="shared" si="67"/>
        <v>2</v>
      </c>
      <c r="M437" s="5">
        <f t="shared" si="68"/>
        <v>-3.1910381273013821E-2</v>
      </c>
      <c r="N437" s="5">
        <f t="shared" si="64"/>
        <v>4.58E-2</v>
      </c>
      <c r="O437" s="5">
        <f t="shared" si="65"/>
        <v>8.7614858386553252E-4</v>
      </c>
      <c r="P437" s="5">
        <f t="shared" si="69"/>
        <v>-3.2786529856879354E-2</v>
      </c>
      <c r="Q437" s="5">
        <f t="shared" si="70"/>
        <v>-3.8285269892199603E-2</v>
      </c>
      <c r="R437" s="15">
        <f t="shared" si="71"/>
        <v>-3.9161418476065135E-2</v>
      </c>
      <c r="S437">
        <f t="shared" si="66"/>
        <v>0</v>
      </c>
      <c r="T437">
        <f t="shared" si="72"/>
        <v>165</v>
      </c>
      <c r="U437" t="b">
        <f t="shared" si="73"/>
        <v>0</v>
      </c>
      <c r="V437" s="2">
        <v>39213</v>
      </c>
    </row>
    <row r="438" spans="1:22" x14ac:dyDescent="0.2">
      <c r="A438" s="2">
        <v>39220</v>
      </c>
      <c r="B438" s="5">
        <v>4.6100000000000003</v>
      </c>
      <c r="C438" s="5">
        <v>6.0461</v>
      </c>
      <c r="D438" s="5">
        <v>487.31799999999998</v>
      </c>
      <c r="E438" s="5">
        <v>407.93200000000002</v>
      </c>
      <c r="F438" s="5">
        <v>4.7992999999999997</v>
      </c>
      <c r="G438" s="5">
        <v>5.36</v>
      </c>
      <c r="H438" s="5">
        <v>4.077</v>
      </c>
      <c r="I438" s="3">
        <v>4</v>
      </c>
      <c r="J438" t="s">
        <v>347</v>
      </c>
      <c r="K438">
        <v>0</v>
      </c>
      <c r="L438">
        <f t="shared" si="67"/>
        <v>3</v>
      </c>
      <c r="M438" s="5">
        <f t="shared" si="68"/>
        <v>3.1469996825060909E-2</v>
      </c>
      <c r="N438" s="5">
        <f t="shared" si="64"/>
        <v>4.6100000000000002E-2</v>
      </c>
      <c r="O438" s="5">
        <f t="shared" si="65"/>
        <v>8.8185730685297337E-4</v>
      </c>
      <c r="P438" s="5">
        <f t="shared" si="69"/>
        <v>3.0588139518207935E-2</v>
      </c>
      <c r="Q438" s="5">
        <f t="shared" si="70"/>
        <v>3.7337666465776076E-2</v>
      </c>
      <c r="R438" s="15">
        <f t="shared" si="71"/>
        <v>3.6455809158923103E-2</v>
      </c>
      <c r="S438">
        <f t="shared" si="66"/>
        <v>0</v>
      </c>
      <c r="T438">
        <f t="shared" si="72"/>
        <v>166</v>
      </c>
      <c r="U438" t="b">
        <f t="shared" si="73"/>
        <v>0</v>
      </c>
      <c r="V438" s="2">
        <v>39220</v>
      </c>
    </row>
    <row r="439" spans="1:22" x14ac:dyDescent="0.2">
      <c r="A439" s="2">
        <v>39227</v>
      </c>
      <c r="B439" s="5">
        <v>4.67</v>
      </c>
      <c r="C439" s="5">
        <v>6.0263999999999998</v>
      </c>
      <c r="D439" s="5">
        <v>491.649</v>
      </c>
      <c r="E439" s="5">
        <v>411.06700000000001</v>
      </c>
      <c r="F439" s="5">
        <v>4.8609</v>
      </c>
      <c r="G439" s="5">
        <v>5.36</v>
      </c>
      <c r="H439" s="5">
        <v>4.0979999999999999</v>
      </c>
      <c r="I439" s="3">
        <v>4</v>
      </c>
      <c r="J439" t="s">
        <v>348</v>
      </c>
      <c r="K439">
        <v>0</v>
      </c>
      <c r="L439">
        <f t="shared" si="67"/>
        <v>4</v>
      </c>
      <c r="M439" s="5">
        <f t="shared" si="68"/>
        <v>8.8874205344353641E-3</v>
      </c>
      <c r="N439" s="5">
        <f t="shared" si="64"/>
        <v>4.6699999999999998E-2</v>
      </c>
      <c r="O439" s="5">
        <f t="shared" si="65"/>
        <v>8.9327358077473384E-4</v>
      </c>
      <c r="P439" s="5">
        <f t="shared" si="69"/>
        <v>7.9941469536606302E-3</v>
      </c>
      <c r="Q439" s="5">
        <f t="shared" si="70"/>
        <v>7.6851043801418051E-3</v>
      </c>
      <c r="R439" s="15">
        <f t="shared" si="71"/>
        <v>6.7918307993670712E-3</v>
      </c>
      <c r="S439">
        <f t="shared" si="66"/>
        <v>0</v>
      </c>
      <c r="T439">
        <f t="shared" si="72"/>
        <v>167</v>
      </c>
      <c r="U439" t="b">
        <f t="shared" si="73"/>
        <v>0</v>
      </c>
      <c r="V439" s="2">
        <v>39227</v>
      </c>
    </row>
    <row r="440" spans="1:22" x14ac:dyDescent="0.2">
      <c r="A440" s="2">
        <v>39234</v>
      </c>
      <c r="B440" s="5">
        <v>4.68</v>
      </c>
      <c r="C440" s="5">
        <v>6.0212000000000003</v>
      </c>
      <c r="D440" s="5">
        <v>501.37700000000001</v>
      </c>
      <c r="E440" s="5">
        <v>418.97800000000001</v>
      </c>
      <c r="F440" s="5">
        <v>4.7812000000000001</v>
      </c>
      <c r="G440" s="5">
        <v>5.36</v>
      </c>
      <c r="H440" s="5">
        <v>4.1239999999999997</v>
      </c>
      <c r="I440" s="3">
        <v>4.25</v>
      </c>
      <c r="J440" t="s">
        <v>349</v>
      </c>
      <c r="K440">
        <v>1</v>
      </c>
      <c r="L440">
        <f t="shared" si="67"/>
        <v>0</v>
      </c>
      <c r="M440" s="5">
        <f t="shared" si="68"/>
        <v>1.9786473683461203E-2</v>
      </c>
      <c r="N440" s="5">
        <f t="shared" si="64"/>
        <v>4.6799999999999994E-2</v>
      </c>
      <c r="O440" s="5">
        <f t="shared" si="65"/>
        <v>8.9517614118617139E-4</v>
      </c>
      <c r="P440" s="5">
        <f t="shared" si="69"/>
        <v>1.8891297542275032E-2</v>
      </c>
      <c r="Q440" s="5">
        <f t="shared" si="70"/>
        <v>1.9245037913527385E-2</v>
      </c>
      <c r="R440" s="15">
        <f t="shared" si="71"/>
        <v>1.8349861772341214E-2</v>
      </c>
      <c r="S440">
        <f t="shared" si="66"/>
        <v>0</v>
      </c>
      <c r="T440">
        <f t="shared" si="72"/>
        <v>168</v>
      </c>
      <c r="U440" t="b">
        <f t="shared" si="73"/>
        <v>0</v>
      </c>
      <c r="V440" s="2">
        <v>39234</v>
      </c>
    </row>
    <row r="441" spans="1:22" x14ac:dyDescent="0.2">
      <c r="A441" s="2">
        <v>39241</v>
      </c>
      <c r="B441" s="5">
        <v>4.75</v>
      </c>
      <c r="C441" s="5">
        <v>6.0594999999999999</v>
      </c>
      <c r="D441" s="5">
        <v>483.08300000000003</v>
      </c>
      <c r="E441" s="5">
        <v>402.74</v>
      </c>
      <c r="F441" s="5">
        <v>4.7603999999999997</v>
      </c>
      <c r="G441" s="5">
        <v>5.36</v>
      </c>
      <c r="H441" s="5">
        <v>4.1379999999999999</v>
      </c>
      <c r="I441" s="3">
        <v>4.25</v>
      </c>
      <c r="J441" t="s">
        <v>350</v>
      </c>
      <c r="K441">
        <v>0</v>
      </c>
      <c r="L441">
        <f t="shared" si="67"/>
        <v>1</v>
      </c>
      <c r="M441" s="5">
        <f t="shared" si="68"/>
        <v>-3.6487513388129056E-2</v>
      </c>
      <c r="N441" s="5">
        <f t="shared" si="64"/>
        <v>4.7500000000000001E-2</v>
      </c>
      <c r="O441" s="5">
        <f t="shared" si="65"/>
        <v>9.0849284906679983E-4</v>
      </c>
      <c r="P441" s="5">
        <f t="shared" si="69"/>
        <v>-3.7396006237195856E-2</v>
      </c>
      <c r="Q441" s="5">
        <f t="shared" si="70"/>
        <v>-3.8756211543326868E-2</v>
      </c>
      <c r="R441" s="15">
        <f t="shared" si="71"/>
        <v>-3.9664704392393668E-2</v>
      </c>
      <c r="S441">
        <f t="shared" si="66"/>
        <v>0</v>
      </c>
      <c r="T441">
        <f t="shared" si="72"/>
        <v>169</v>
      </c>
      <c r="U441" t="b">
        <f t="shared" si="73"/>
        <v>0</v>
      </c>
      <c r="V441" s="2">
        <v>39241</v>
      </c>
    </row>
    <row r="442" spans="1:22" x14ac:dyDescent="0.2">
      <c r="A442" s="2">
        <v>39248</v>
      </c>
      <c r="B442" s="5">
        <v>4.74</v>
      </c>
      <c r="C442" s="5">
        <v>6.03</v>
      </c>
      <c r="D442" s="5">
        <v>504.79399999999998</v>
      </c>
      <c r="E442" s="5">
        <v>422.22</v>
      </c>
      <c r="F442" s="5">
        <v>4.5422000000000002</v>
      </c>
      <c r="G442" s="5">
        <v>5.36</v>
      </c>
      <c r="H442" s="5">
        <v>4.1479999999999997</v>
      </c>
      <c r="I442" s="3">
        <v>4.25</v>
      </c>
      <c r="J442" t="s">
        <v>351</v>
      </c>
      <c r="K442">
        <v>0</v>
      </c>
      <c r="L442">
        <f t="shared" si="67"/>
        <v>2</v>
      </c>
      <c r="M442" s="5">
        <f t="shared" si="68"/>
        <v>4.4942587505666598E-2</v>
      </c>
      <c r="N442" s="5">
        <f t="shared" si="64"/>
        <v>4.7400000000000005E-2</v>
      </c>
      <c r="O442" s="5">
        <f t="shared" si="65"/>
        <v>9.065905923908435E-4</v>
      </c>
      <c r="P442" s="5">
        <f t="shared" si="69"/>
        <v>4.4035996913275754E-2</v>
      </c>
      <c r="Q442" s="5">
        <f t="shared" si="70"/>
        <v>4.8368674579132964E-2</v>
      </c>
      <c r="R442" s="15">
        <f t="shared" si="71"/>
        <v>4.7462083986742121E-2</v>
      </c>
      <c r="S442">
        <f t="shared" si="66"/>
        <v>0</v>
      </c>
      <c r="T442">
        <f t="shared" si="72"/>
        <v>170</v>
      </c>
      <c r="U442" t="b">
        <f t="shared" si="73"/>
        <v>0</v>
      </c>
      <c r="V442" s="2">
        <v>39248</v>
      </c>
    </row>
    <row r="443" spans="1:22" x14ac:dyDescent="0.2">
      <c r="A443" s="2">
        <v>39255</v>
      </c>
      <c r="B443" s="5">
        <v>4.78</v>
      </c>
      <c r="C443" s="5">
        <v>5.9242999999999997</v>
      </c>
      <c r="D443" s="5">
        <v>504.44600000000003</v>
      </c>
      <c r="E443" s="5">
        <v>421.95499999999998</v>
      </c>
      <c r="F443" s="5">
        <v>4.7084000000000001</v>
      </c>
      <c r="G443" s="5">
        <v>5.36</v>
      </c>
      <c r="H443" s="5">
        <v>4.16</v>
      </c>
      <c r="I443" s="3">
        <v>4.25</v>
      </c>
      <c r="J443" t="s">
        <v>352</v>
      </c>
      <c r="K443">
        <v>0</v>
      </c>
      <c r="L443">
        <f t="shared" si="67"/>
        <v>3</v>
      </c>
      <c r="M443" s="5">
        <f t="shared" si="68"/>
        <v>-6.8939012745783401E-4</v>
      </c>
      <c r="N443" s="5">
        <f t="shared" si="64"/>
        <v>4.7800000000000002E-2</v>
      </c>
      <c r="O443" s="5">
        <f t="shared" si="65"/>
        <v>9.1419935880732162E-4</v>
      </c>
      <c r="P443" s="5">
        <f t="shared" si="69"/>
        <v>-1.6035894862651556E-3</v>
      </c>
      <c r="Q443" s="5">
        <f t="shared" si="70"/>
        <v>-6.2763488228900766E-4</v>
      </c>
      <c r="R443" s="15">
        <f t="shared" si="71"/>
        <v>-1.5418342410963293E-3</v>
      </c>
      <c r="S443">
        <f t="shared" si="66"/>
        <v>0</v>
      </c>
      <c r="T443">
        <f t="shared" si="72"/>
        <v>171</v>
      </c>
      <c r="U443" t="b">
        <f t="shared" si="73"/>
        <v>0</v>
      </c>
      <c r="V443" s="2">
        <v>39255</v>
      </c>
    </row>
    <row r="444" spans="1:22" x14ac:dyDescent="0.2">
      <c r="A444" s="2">
        <v>39262</v>
      </c>
      <c r="B444" s="5">
        <v>4.8499999999999996</v>
      </c>
      <c r="C444" s="5">
        <v>5.8944000000000001</v>
      </c>
      <c r="D444" s="5">
        <v>508.24299999999999</v>
      </c>
      <c r="E444" s="5">
        <v>426.51600000000002</v>
      </c>
      <c r="F444" s="5">
        <v>4.8019999999999996</v>
      </c>
      <c r="G444" s="5">
        <v>5.36</v>
      </c>
      <c r="H444" s="5">
        <v>4.1749999999999998</v>
      </c>
      <c r="I444" s="3">
        <v>4.5</v>
      </c>
      <c r="J444" t="s">
        <v>353</v>
      </c>
      <c r="K444">
        <v>1</v>
      </c>
      <c r="L444">
        <f t="shared" si="67"/>
        <v>0</v>
      </c>
      <c r="M444" s="5">
        <f t="shared" si="68"/>
        <v>7.5270692997861932E-3</v>
      </c>
      <c r="N444" s="5">
        <f t="shared" si="64"/>
        <v>4.8499999999999995E-2</v>
      </c>
      <c r="O444" s="5">
        <f t="shared" si="65"/>
        <v>9.2751303012472697E-4</v>
      </c>
      <c r="P444" s="5">
        <f t="shared" si="69"/>
        <v>6.5995562696614662E-3</v>
      </c>
      <c r="Q444" s="5">
        <f t="shared" si="70"/>
        <v>1.0809209512862905E-2</v>
      </c>
      <c r="R444" s="15">
        <f t="shared" si="71"/>
        <v>9.8816964827381781E-3</v>
      </c>
      <c r="S444">
        <f t="shared" si="66"/>
        <v>0</v>
      </c>
      <c r="T444">
        <f t="shared" si="72"/>
        <v>172</v>
      </c>
      <c r="U444" t="b">
        <f t="shared" si="73"/>
        <v>0</v>
      </c>
      <c r="V444" s="2">
        <v>39262</v>
      </c>
    </row>
    <row r="445" spans="1:22" x14ac:dyDescent="0.2">
      <c r="A445" s="2">
        <v>39269</v>
      </c>
      <c r="B445" s="5">
        <v>4.88</v>
      </c>
      <c r="C445" s="5">
        <v>5.8078000000000003</v>
      </c>
      <c r="D445" s="5">
        <v>513.45799999999997</v>
      </c>
      <c r="E445" s="5">
        <v>432.75099999999998</v>
      </c>
      <c r="F445" s="5">
        <v>4.9373000000000005</v>
      </c>
      <c r="G445" s="5">
        <v>5.36</v>
      </c>
      <c r="H445" s="5">
        <v>4.1959999999999997</v>
      </c>
      <c r="I445" s="3">
        <v>4.5</v>
      </c>
      <c r="J445" t="s">
        <v>354</v>
      </c>
      <c r="K445">
        <v>0</v>
      </c>
      <c r="L445">
        <f t="shared" si="67"/>
        <v>1</v>
      </c>
      <c r="M445" s="5">
        <f t="shared" si="68"/>
        <v>1.0260839795137366E-2</v>
      </c>
      <c r="N445" s="5">
        <f t="shared" si="64"/>
        <v>4.8799999999999996E-2</v>
      </c>
      <c r="O445" s="5">
        <f t="shared" si="65"/>
        <v>9.3321823879022325E-4</v>
      </c>
      <c r="P445" s="5">
        <f t="shared" si="69"/>
        <v>9.3276215563471432E-3</v>
      </c>
      <c r="Q445" s="5">
        <f t="shared" si="70"/>
        <v>1.4618443387821145E-2</v>
      </c>
      <c r="R445" s="15">
        <f t="shared" si="71"/>
        <v>1.3685225149030922E-2</v>
      </c>
      <c r="S445">
        <f t="shared" si="66"/>
        <v>0</v>
      </c>
      <c r="T445">
        <f t="shared" si="72"/>
        <v>173</v>
      </c>
      <c r="U445" t="b">
        <f t="shared" si="73"/>
        <v>0</v>
      </c>
      <c r="V445" s="2">
        <v>39269</v>
      </c>
    </row>
    <row r="446" spans="1:22" x14ac:dyDescent="0.2">
      <c r="A446" s="2">
        <v>39276</v>
      </c>
      <c r="B446" s="5">
        <v>4.8899999999999997</v>
      </c>
      <c r="C446" s="5">
        <v>5.7413999999999996</v>
      </c>
      <c r="D446" s="5">
        <v>519.68799999999999</v>
      </c>
      <c r="E446" s="5">
        <v>440.22899999999998</v>
      </c>
      <c r="F446" s="5">
        <v>4.9581</v>
      </c>
      <c r="G446" s="5">
        <v>5.36</v>
      </c>
      <c r="H446" s="5">
        <v>4.2140000000000004</v>
      </c>
      <c r="I446" s="3">
        <v>4.5</v>
      </c>
      <c r="J446" t="s">
        <v>355</v>
      </c>
      <c r="K446">
        <v>0</v>
      </c>
      <c r="L446">
        <f t="shared" si="67"/>
        <v>2</v>
      </c>
      <c r="M446" s="5">
        <f t="shared" si="68"/>
        <v>1.2133416949390297E-2</v>
      </c>
      <c r="N446" s="5">
        <f t="shared" si="64"/>
        <v>4.8899999999999999E-2</v>
      </c>
      <c r="O446" s="5">
        <f t="shared" si="65"/>
        <v>9.3511988829786397E-4</v>
      </c>
      <c r="P446" s="5">
        <f t="shared" si="69"/>
        <v>1.1198297061092433E-2</v>
      </c>
      <c r="Q446" s="5">
        <f t="shared" si="70"/>
        <v>1.7280144933229602E-2</v>
      </c>
      <c r="R446" s="15">
        <f t="shared" si="71"/>
        <v>1.6345025044931738E-2</v>
      </c>
      <c r="S446">
        <f t="shared" si="66"/>
        <v>0</v>
      </c>
      <c r="T446">
        <f t="shared" si="72"/>
        <v>174</v>
      </c>
      <c r="U446" t="b">
        <f t="shared" si="73"/>
        <v>0</v>
      </c>
      <c r="V446" s="2">
        <v>39276</v>
      </c>
    </row>
    <row r="447" spans="1:22" x14ac:dyDescent="0.2">
      <c r="A447" s="2">
        <v>39283</v>
      </c>
      <c r="B447" s="5">
        <v>4.9000000000000004</v>
      </c>
      <c r="C447" s="5">
        <v>5.7283999999999997</v>
      </c>
      <c r="D447" s="5">
        <v>520.56100000000004</v>
      </c>
      <c r="E447" s="5">
        <v>440.73</v>
      </c>
      <c r="F447" s="5">
        <v>4.9684999999999997</v>
      </c>
      <c r="G447" s="5">
        <v>5.36</v>
      </c>
      <c r="H447" s="5">
        <v>4.2279999999999998</v>
      </c>
      <c r="I447" s="3">
        <v>4.5</v>
      </c>
      <c r="J447" t="s">
        <v>356</v>
      </c>
      <c r="K447">
        <v>0</v>
      </c>
      <c r="L447">
        <f t="shared" si="67"/>
        <v>3</v>
      </c>
      <c r="M447" s="5">
        <f t="shared" si="68"/>
        <v>1.6798540662861239E-3</v>
      </c>
      <c r="N447" s="5">
        <f t="shared" si="64"/>
        <v>4.9000000000000002E-2</v>
      </c>
      <c r="O447" s="5">
        <f t="shared" si="65"/>
        <v>9.3702149445173966E-4</v>
      </c>
      <c r="P447" s="5">
        <f t="shared" si="69"/>
        <v>7.4283257183438423E-4</v>
      </c>
      <c r="Q447" s="5">
        <f t="shared" si="70"/>
        <v>1.1380440634307654E-3</v>
      </c>
      <c r="R447" s="15">
        <f t="shared" si="71"/>
        <v>2.0102256897902571E-4</v>
      </c>
      <c r="S447">
        <f t="shared" si="66"/>
        <v>0</v>
      </c>
      <c r="T447">
        <f t="shared" si="72"/>
        <v>175</v>
      </c>
      <c r="U447" t="b">
        <f t="shared" si="73"/>
        <v>0</v>
      </c>
      <c r="V447" s="2">
        <v>39283</v>
      </c>
    </row>
    <row r="448" spans="1:22" x14ac:dyDescent="0.2">
      <c r="A448" s="2">
        <v>39290</v>
      </c>
      <c r="B448" s="5">
        <v>4.91</v>
      </c>
      <c r="C448" s="5">
        <v>5.8795000000000002</v>
      </c>
      <c r="D448" s="5">
        <v>485.74599999999998</v>
      </c>
      <c r="E448" s="5">
        <v>409.94600000000003</v>
      </c>
      <c r="F448" s="5">
        <v>4.8436000000000003</v>
      </c>
      <c r="G448" s="5">
        <v>5.3574999999999999</v>
      </c>
      <c r="H448" s="5">
        <v>4.2460000000000004</v>
      </c>
      <c r="I448" s="3">
        <v>4.5</v>
      </c>
      <c r="J448" t="s">
        <v>357</v>
      </c>
      <c r="K448">
        <v>0</v>
      </c>
      <c r="L448">
        <f t="shared" si="67"/>
        <v>4</v>
      </c>
      <c r="M448" s="5">
        <f t="shared" si="68"/>
        <v>-6.6879770094186997E-2</v>
      </c>
      <c r="N448" s="5">
        <f t="shared" si="64"/>
        <v>4.9100000000000005E-2</v>
      </c>
      <c r="O448" s="5">
        <f t="shared" si="65"/>
        <v>9.3892305725384873E-4</v>
      </c>
      <c r="P448" s="5">
        <f t="shared" si="69"/>
        <v>-6.7818693151440845E-2</v>
      </c>
      <c r="Q448" s="5">
        <f t="shared" si="70"/>
        <v>-6.9847752592290036E-2</v>
      </c>
      <c r="R448" s="15">
        <f t="shared" si="71"/>
        <v>-7.0786675649543884E-2</v>
      </c>
      <c r="S448">
        <f t="shared" si="66"/>
        <v>0</v>
      </c>
      <c r="T448">
        <f t="shared" si="72"/>
        <v>176</v>
      </c>
      <c r="U448" t="b">
        <f t="shared" si="73"/>
        <v>0</v>
      </c>
      <c r="V448" s="2">
        <v>39290</v>
      </c>
    </row>
    <row r="449" spans="1:22" x14ac:dyDescent="0.2">
      <c r="A449" s="2">
        <v>39297</v>
      </c>
      <c r="B449" s="5">
        <v>5.03</v>
      </c>
      <c r="C449" s="5">
        <v>5.7907999999999999</v>
      </c>
      <c r="D449" s="5">
        <v>479.27199999999999</v>
      </c>
      <c r="E449" s="5">
        <v>404.37900000000002</v>
      </c>
      <c r="F449" s="5">
        <v>4.8228</v>
      </c>
      <c r="G449" s="5">
        <v>5.36</v>
      </c>
      <c r="H449" s="5">
        <v>4.2960000000000003</v>
      </c>
      <c r="I449" s="3">
        <v>4.5</v>
      </c>
      <c r="J449" t="s">
        <v>358</v>
      </c>
      <c r="K449">
        <v>0</v>
      </c>
      <c r="L449">
        <f t="shared" si="67"/>
        <v>5</v>
      </c>
      <c r="M449" s="5">
        <f t="shared" si="68"/>
        <v>-1.3327953292461503E-2</v>
      </c>
      <c r="N449" s="5">
        <f t="shared" si="64"/>
        <v>5.0300000000000004E-2</v>
      </c>
      <c r="O449" s="5">
        <f t="shared" si="65"/>
        <v>9.617384301994214E-4</v>
      </c>
      <c r="P449" s="5">
        <f t="shared" si="69"/>
        <v>-1.4289691722660924E-2</v>
      </c>
      <c r="Q449" s="5">
        <f t="shared" si="70"/>
        <v>-1.3579837344430801E-2</v>
      </c>
      <c r="R449" s="15">
        <f t="shared" si="71"/>
        <v>-1.4541575774630222E-2</v>
      </c>
      <c r="S449">
        <f t="shared" si="66"/>
        <v>0</v>
      </c>
      <c r="T449">
        <f t="shared" si="72"/>
        <v>177</v>
      </c>
      <c r="U449" t="b">
        <f t="shared" si="73"/>
        <v>0</v>
      </c>
      <c r="V449" s="2">
        <v>39297</v>
      </c>
    </row>
    <row r="450" spans="1:22" x14ac:dyDescent="0.2">
      <c r="A450" s="2">
        <v>39304</v>
      </c>
      <c r="B450" s="5">
        <v>5.23</v>
      </c>
      <c r="C450" s="5">
        <v>5.8220000000000001</v>
      </c>
      <c r="D450" s="5">
        <v>458.52499999999998</v>
      </c>
      <c r="E450" s="5">
        <v>386.14499999999998</v>
      </c>
      <c r="F450" s="5">
        <v>4.5422000000000002</v>
      </c>
      <c r="G450" s="5">
        <v>5.5750000000000002</v>
      </c>
      <c r="H450" s="5">
        <v>4.4509999999999996</v>
      </c>
      <c r="I450" s="3">
        <v>4.5</v>
      </c>
      <c r="J450" t="s">
        <v>359</v>
      </c>
      <c r="K450">
        <v>0</v>
      </c>
      <c r="L450">
        <f t="shared" si="67"/>
        <v>6</v>
      </c>
      <c r="M450" s="5">
        <f t="shared" si="68"/>
        <v>-4.3288570999349019E-2</v>
      </c>
      <c r="N450" s="5">
        <f t="shared" si="64"/>
        <v>5.2300000000000006E-2</v>
      </c>
      <c r="O450" s="5">
        <f t="shared" si="65"/>
        <v>9.9975018955933415E-4</v>
      </c>
      <c r="P450" s="5">
        <f t="shared" si="69"/>
        <v>-4.4288321188908353E-2</v>
      </c>
      <c r="Q450" s="5">
        <f t="shared" si="70"/>
        <v>-4.5091362311099337E-2</v>
      </c>
      <c r="R450" s="15">
        <f t="shared" si="71"/>
        <v>-4.6091112500658671E-2</v>
      </c>
      <c r="S450">
        <f t="shared" si="66"/>
        <v>0</v>
      </c>
      <c r="T450">
        <f t="shared" si="72"/>
        <v>178</v>
      </c>
      <c r="U450" t="b">
        <f t="shared" si="73"/>
        <v>0</v>
      </c>
      <c r="V450" s="2">
        <v>39304</v>
      </c>
    </row>
    <row r="451" spans="1:22" x14ac:dyDescent="0.2">
      <c r="A451" s="2">
        <v>39311</v>
      </c>
      <c r="B451" s="5">
        <v>5.23</v>
      </c>
      <c r="C451" s="5">
        <v>5.9486999999999997</v>
      </c>
      <c r="D451" s="5">
        <v>451.9</v>
      </c>
      <c r="E451" s="5">
        <v>380.67099999999999</v>
      </c>
      <c r="F451" s="5">
        <v>3.7542</v>
      </c>
      <c r="G451" s="5">
        <v>5.5</v>
      </c>
      <c r="H451" s="5">
        <v>4.6449999999999996</v>
      </c>
      <c r="I451" s="3">
        <v>4.75</v>
      </c>
      <c r="J451" t="s">
        <v>360</v>
      </c>
      <c r="K451">
        <v>1</v>
      </c>
      <c r="L451">
        <f t="shared" si="67"/>
        <v>0</v>
      </c>
      <c r="M451" s="5">
        <f t="shared" si="68"/>
        <v>-1.4448503353143183E-2</v>
      </c>
      <c r="N451" s="5">
        <f t="shared" ref="N451:N514" si="74">B451/100</f>
        <v>5.2300000000000006E-2</v>
      </c>
      <c r="O451" s="5">
        <f t="shared" ref="O451:O514" si="75">(1+N451/4)^(1/13)-1</f>
        <v>9.9975018955933415E-4</v>
      </c>
      <c r="P451" s="5">
        <f t="shared" si="69"/>
        <v>-1.5448253542702517E-2</v>
      </c>
      <c r="Q451" s="5">
        <f t="shared" si="70"/>
        <v>-1.4176021960662366E-2</v>
      </c>
      <c r="R451" s="15">
        <f t="shared" si="71"/>
        <v>-1.51757721502217E-2</v>
      </c>
      <c r="S451">
        <f t="shared" ref="S451:S514" si="76">IF(I451&lt;I450,1,0)</f>
        <v>0</v>
      </c>
      <c r="T451">
        <f t="shared" si="72"/>
        <v>179</v>
      </c>
      <c r="U451" t="b">
        <f t="shared" si="73"/>
        <v>0</v>
      </c>
      <c r="V451" s="2">
        <v>39311</v>
      </c>
    </row>
    <row r="452" spans="1:22" x14ac:dyDescent="0.2">
      <c r="A452" s="2">
        <v>39318</v>
      </c>
      <c r="B452" s="5">
        <v>5.23</v>
      </c>
      <c r="C452" s="5">
        <v>5.8100000000000005</v>
      </c>
      <c r="D452" s="5">
        <v>466.73599999999999</v>
      </c>
      <c r="E452" s="5">
        <v>393.67099999999999</v>
      </c>
      <c r="F452" s="5">
        <v>4.2209000000000003</v>
      </c>
      <c r="G452" s="5">
        <v>5.50563</v>
      </c>
      <c r="H452" s="5">
        <v>4.7210000000000001</v>
      </c>
      <c r="I452" s="3">
        <v>4.75</v>
      </c>
      <c r="J452" t="s">
        <v>361</v>
      </c>
      <c r="K452">
        <v>0</v>
      </c>
      <c r="L452">
        <f t="shared" ref="L452:L515" si="77">IF(K452=1,0,L451+1)</f>
        <v>1</v>
      </c>
      <c r="M452" s="5">
        <f t="shared" ref="M452:M515" si="78">D452/D451-1</f>
        <v>3.2830272184111609E-2</v>
      </c>
      <c r="N452" s="5">
        <f t="shared" si="74"/>
        <v>5.2300000000000006E-2</v>
      </c>
      <c r="O452" s="5">
        <f t="shared" si="75"/>
        <v>9.9975018955933415E-4</v>
      </c>
      <c r="P452" s="5">
        <f t="shared" ref="P452:P515" si="79">M452-O452</f>
        <v>3.1830521994552274E-2</v>
      </c>
      <c r="Q452" s="5">
        <f t="shared" ref="Q452:Q515" si="80">E452/E451-1</f>
        <v>3.4150224209356539E-2</v>
      </c>
      <c r="R452" s="15">
        <f t="shared" ref="R452:R515" si="81">Q452-O452</f>
        <v>3.3150474019797205E-2</v>
      </c>
      <c r="S452">
        <f t="shared" si="76"/>
        <v>0</v>
      </c>
      <c r="T452">
        <f t="shared" si="72"/>
        <v>180</v>
      </c>
      <c r="U452" t="b">
        <f t="shared" si="73"/>
        <v>0</v>
      </c>
      <c r="V452" s="2">
        <v>39318</v>
      </c>
    </row>
    <row r="453" spans="1:22" x14ac:dyDescent="0.2">
      <c r="A453" s="2">
        <v>39325</v>
      </c>
      <c r="B453" s="5">
        <v>5.31</v>
      </c>
      <c r="C453" s="5">
        <v>5.8242000000000003</v>
      </c>
      <c r="D453" s="5">
        <v>473.55900000000003</v>
      </c>
      <c r="E453" s="5">
        <v>399.16899999999998</v>
      </c>
      <c r="F453" s="5">
        <v>4.1059000000000001</v>
      </c>
      <c r="G453" s="5">
        <v>5.6212499999999999</v>
      </c>
      <c r="H453" s="5">
        <v>4.7350000000000003</v>
      </c>
      <c r="I453" s="3">
        <v>4.75</v>
      </c>
      <c r="J453" t="s">
        <v>362</v>
      </c>
      <c r="K453">
        <v>0</v>
      </c>
      <c r="L453">
        <f t="shared" si="77"/>
        <v>2</v>
      </c>
      <c r="M453" s="5">
        <f t="shared" si="78"/>
        <v>1.4618542387988098E-2</v>
      </c>
      <c r="N453" s="5">
        <f t="shared" si="74"/>
        <v>5.3099999999999994E-2</v>
      </c>
      <c r="O453" s="5">
        <f t="shared" si="75"/>
        <v>1.0149500445977289E-3</v>
      </c>
      <c r="P453" s="5">
        <f t="shared" si="79"/>
        <v>1.3603592343390369E-2</v>
      </c>
      <c r="Q453" s="5">
        <f t="shared" si="80"/>
        <v>1.3965976665794466E-2</v>
      </c>
      <c r="R453" s="15">
        <f t="shared" si="81"/>
        <v>1.2951026621196737E-2</v>
      </c>
      <c r="S453">
        <f t="shared" si="76"/>
        <v>0</v>
      </c>
      <c r="T453">
        <f t="shared" si="72"/>
        <v>181</v>
      </c>
      <c r="U453" t="b">
        <f t="shared" si="73"/>
        <v>0</v>
      </c>
      <c r="V453" s="2">
        <v>39325</v>
      </c>
    </row>
    <row r="454" spans="1:22" x14ac:dyDescent="0.2">
      <c r="A454" s="2">
        <v>39332</v>
      </c>
      <c r="B454" s="5">
        <v>5.38</v>
      </c>
      <c r="C454" s="5">
        <v>5.7481</v>
      </c>
      <c r="D454" s="5">
        <v>475.69099999999997</v>
      </c>
      <c r="E454" s="5">
        <v>402.428</v>
      </c>
      <c r="F454" s="5">
        <v>4.0545</v>
      </c>
      <c r="G454" s="5">
        <v>5.7249999999999996</v>
      </c>
      <c r="H454" s="5">
        <v>4.7519999999999998</v>
      </c>
      <c r="I454" s="3">
        <v>4.75</v>
      </c>
      <c r="J454" t="s">
        <v>363</v>
      </c>
      <c r="K454">
        <v>0</v>
      </c>
      <c r="L454">
        <f t="shared" si="77"/>
        <v>3</v>
      </c>
      <c r="M454" s="5">
        <f t="shared" si="78"/>
        <v>4.5020789384215831E-3</v>
      </c>
      <c r="N454" s="5">
        <f t="shared" si="74"/>
        <v>5.3800000000000001E-2</v>
      </c>
      <c r="O454" s="5">
        <f t="shared" si="75"/>
        <v>1.0282476461835888E-3</v>
      </c>
      <c r="P454" s="5">
        <f t="shared" si="79"/>
        <v>3.4738312922379944E-3</v>
      </c>
      <c r="Q454" s="5">
        <f t="shared" si="80"/>
        <v>8.1644616691176619E-3</v>
      </c>
      <c r="R454" s="15">
        <f t="shared" si="81"/>
        <v>7.1362140229340731E-3</v>
      </c>
      <c r="S454">
        <f t="shared" si="76"/>
        <v>0</v>
      </c>
      <c r="T454">
        <f t="shared" ref="T454:T517" si="82">IF(S454=1,0,T453+1)</f>
        <v>182</v>
      </c>
      <c r="U454" t="b">
        <f t="shared" ref="U454:U517" si="83">IF(S454=1,IF(R454&gt;0,1,0))</f>
        <v>0</v>
      </c>
      <c r="V454" s="2">
        <v>39332</v>
      </c>
    </row>
    <row r="455" spans="1:22" x14ac:dyDescent="0.2">
      <c r="A455" s="2">
        <v>39339</v>
      </c>
      <c r="B455" s="5">
        <v>5.6899999999999995</v>
      </c>
      <c r="C455" s="5">
        <v>5.6353999999999997</v>
      </c>
      <c r="D455" s="5">
        <v>482.41800000000001</v>
      </c>
      <c r="E455" s="5">
        <v>410.93599999999998</v>
      </c>
      <c r="F455" s="5">
        <v>3.9820000000000002</v>
      </c>
      <c r="G455" s="5">
        <v>5.6462500000000002</v>
      </c>
      <c r="H455" s="5">
        <v>4.7240000000000002</v>
      </c>
      <c r="I455" s="3">
        <v>4.75</v>
      </c>
      <c r="J455" t="s">
        <v>364</v>
      </c>
      <c r="K455">
        <v>0</v>
      </c>
      <c r="L455">
        <f t="shared" si="77"/>
        <v>4</v>
      </c>
      <c r="M455" s="5">
        <f t="shared" si="78"/>
        <v>1.4141533054020439E-2</v>
      </c>
      <c r="N455" s="5">
        <f t="shared" si="74"/>
        <v>5.6899999999999992E-2</v>
      </c>
      <c r="O455" s="5">
        <f t="shared" si="75"/>
        <v>1.0871115582804514E-3</v>
      </c>
      <c r="P455" s="5">
        <f t="shared" si="79"/>
        <v>1.3054421495739987E-2</v>
      </c>
      <c r="Q455" s="5">
        <f t="shared" si="80"/>
        <v>2.1141670062719164E-2</v>
      </c>
      <c r="R455" s="15">
        <f t="shared" si="81"/>
        <v>2.0054558504438713E-2</v>
      </c>
      <c r="S455">
        <f t="shared" si="76"/>
        <v>0</v>
      </c>
      <c r="T455">
        <f t="shared" si="82"/>
        <v>183</v>
      </c>
      <c r="U455" t="b">
        <f t="shared" si="83"/>
        <v>0</v>
      </c>
      <c r="V455" s="2">
        <v>39339</v>
      </c>
    </row>
    <row r="456" spans="1:22" x14ac:dyDescent="0.2">
      <c r="A456" s="2">
        <v>39346</v>
      </c>
      <c r="B456" s="5">
        <v>5.46</v>
      </c>
      <c r="C456" s="5">
        <v>5.5289999999999999</v>
      </c>
      <c r="D456" s="5">
        <v>496.17700000000002</v>
      </c>
      <c r="E456" s="5">
        <v>423.601</v>
      </c>
      <c r="F456" s="5">
        <v>3.7542</v>
      </c>
      <c r="G456" s="5">
        <v>5.2024999999999997</v>
      </c>
      <c r="H456" s="5">
        <v>4.7229999999999999</v>
      </c>
      <c r="I456" s="3">
        <v>4.75</v>
      </c>
      <c r="J456" t="s">
        <v>365</v>
      </c>
      <c r="K456">
        <v>0</v>
      </c>
      <c r="L456">
        <f t="shared" si="77"/>
        <v>5</v>
      </c>
      <c r="M456" s="5">
        <f t="shared" si="78"/>
        <v>2.852090925297146E-2</v>
      </c>
      <c r="N456" s="5">
        <f t="shared" si="74"/>
        <v>5.4600000000000003E-2</v>
      </c>
      <c r="O456" s="5">
        <f t="shared" si="75"/>
        <v>1.0434423099996426E-3</v>
      </c>
      <c r="P456" s="5">
        <f t="shared" si="79"/>
        <v>2.7477466942971818E-2</v>
      </c>
      <c r="Q456" s="5">
        <f t="shared" si="80"/>
        <v>3.0819884361555028E-2</v>
      </c>
      <c r="R456" s="15">
        <f t="shared" si="81"/>
        <v>2.9776442051555385E-2</v>
      </c>
      <c r="S456">
        <f t="shared" si="76"/>
        <v>0</v>
      </c>
      <c r="T456">
        <f t="shared" si="82"/>
        <v>184</v>
      </c>
      <c r="U456" t="b">
        <f t="shared" si="83"/>
        <v>0</v>
      </c>
      <c r="V456" s="2">
        <v>39346</v>
      </c>
    </row>
    <row r="457" spans="1:22" x14ac:dyDescent="0.2">
      <c r="A457" s="2">
        <v>39353</v>
      </c>
      <c r="B457" s="5">
        <v>5.68</v>
      </c>
      <c r="C457" s="5">
        <v>5.3868999999999998</v>
      </c>
      <c r="D457" s="5">
        <v>496.291</v>
      </c>
      <c r="E457" s="5">
        <v>423.12700000000001</v>
      </c>
      <c r="F457" s="5">
        <v>3.7955999999999999</v>
      </c>
      <c r="G457" s="5">
        <v>5.2287499999999998</v>
      </c>
      <c r="H457" s="5">
        <v>4.7919999999999998</v>
      </c>
      <c r="I457" s="3">
        <v>5</v>
      </c>
      <c r="J457" t="s">
        <v>366</v>
      </c>
      <c r="K457">
        <v>1</v>
      </c>
      <c r="L457">
        <f t="shared" si="77"/>
        <v>0</v>
      </c>
      <c r="M457" s="5">
        <f t="shared" si="78"/>
        <v>2.2975671988012536E-4</v>
      </c>
      <c r="N457" s="5">
        <f t="shared" si="74"/>
        <v>5.6799999999999996E-2</v>
      </c>
      <c r="O457" s="5">
        <f t="shared" si="75"/>
        <v>1.0852133705758771E-3</v>
      </c>
      <c r="P457" s="5">
        <f t="shared" si="79"/>
        <v>-8.5545665069575172E-4</v>
      </c>
      <c r="Q457" s="5">
        <f t="shared" si="80"/>
        <v>-1.1189775283816372E-3</v>
      </c>
      <c r="R457" s="15">
        <f t="shared" si="81"/>
        <v>-2.2041908989575143E-3</v>
      </c>
      <c r="S457">
        <f t="shared" si="76"/>
        <v>0</v>
      </c>
      <c r="T457">
        <f t="shared" si="82"/>
        <v>185</v>
      </c>
      <c r="U457" t="b">
        <f t="shared" si="83"/>
        <v>0</v>
      </c>
      <c r="V457" s="2">
        <v>39353</v>
      </c>
    </row>
    <row r="458" spans="1:22" x14ac:dyDescent="0.2">
      <c r="A458" s="2">
        <v>39360</v>
      </c>
      <c r="B458" s="5">
        <v>5.72</v>
      </c>
      <c r="C458" s="5">
        <v>5.4116999999999997</v>
      </c>
      <c r="D458" s="5">
        <v>487.86799999999999</v>
      </c>
      <c r="E458" s="5">
        <v>414.416</v>
      </c>
      <c r="F458" s="5">
        <v>3.9712000000000001</v>
      </c>
      <c r="G458" s="5">
        <v>5.2431299999999998</v>
      </c>
      <c r="H458" s="5">
        <v>4.7750000000000004</v>
      </c>
      <c r="I458" s="3">
        <v>5</v>
      </c>
      <c r="J458" t="s">
        <v>367</v>
      </c>
      <c r="K458">
        <v>0</v>
      </c>
      <c r="L458">
        <f t="shared" si="77"/>
        <v>1</v>
      </c>
      <c r="M458" s="5">
        <f t="shared" si="78"/>
        <v>-1.6971897535921432E-2</v>
      </c>
      <c r="N458" s="5">
        <f t="shared" si="74"/>
        <v>5.7200000000000001E-2</v>
      </c>
      <c r="O458" s="5">
        <f t="shared" si="75"/>
        <v>1.0928058622650116E-3</v>
      </c>
      <c r="P458" s="5">
        <f t="shared" si="79"/>
        <v>-1.8064703398186444E-2</v>
      </c>
      <c r="Q458" s="5">
        <f t="shared" si="80"/>
        <v>-2.0587199587830618E-2</v>
      </c>
      <c r="R458" s="15">
        <f t="shared" si="81"/>
        <v>-2.168000545009563E-2</v>
      </c>
      <c r="S458">
        <f t="shared" si="76"/>
        <v>0</v>
      </c>
      <c r="T458">
        <f t="shared" si="82"/>
        <v>186</v>
      </c>
      <c r="U458" t="b">
        <f t="shared" si="83"/>
        <v>0</v>
      </c>
      <c r="V458" s="2">
        <v>39360</v>
      </c>
    </row>
    <row r="459" spans="1:22" x14ac:dyDescent="0.2">
      <c r="A459" s="2">
        <v>39367</v>
      </c>
      <c r="B459" s="5">
        <v>5.6899999999999995</v>
      </c>
      <c r="C459" s="5">
        <v>5.4153000000000002</v>
      </c>
      <c r="D459" s="5">
        <v>505.44299999999998</v>
      </c>
      <c r="E459" s="5">
        <v>429.83800000000002</v>
      </c>
      <c r="F459" s="5">
        <v>4.1893000000000002</v>
      </c>
      <c r="G459" s="5">
        <v>5.2237499999999999</v>
      </c>
      <c r="H459" s="5">
        <v>4.6909999999999998</v>
      </c>
      <c r="I459" s="3">
        <v>5</v>
      </c>
      <c r="J459" t="s">
        <v>368</v>
      </c>
      <c r="K459">
        <v>0</v>
      </c>
      <c r="L459">
        <f t="shared" si="77"/>
        <v>2</v>
      </c>
      <c r="M459" s="5">
        <f t="shared" si="78"/>
        <v>3.6024088482950356E-2</v>
      </c>
      <c r="N459" s="5">
        <f t="shared" si="74"/>
        <v>5.6899999999999992E-2</v>
      </c>
      <c r="O459" s="5">
        <f t="shared" si="75"/>
        <v>1.0871115582804514E-3</v>
      </c>
      <c r="P459" s="5">
        <f t="shared" si="79"/>
        <v>3.4936976924669905E-2</v>
      </c>
      <c r="Q459" s="5">
        <f t="shared" si="80"/>
        <v>3.7213814138450374E-2</v>
      </c>
      <c r="R459" s="15">
        <f t="shared" si="81"/>
        <v>3.6126702580169923E-2</v>
      </c>
      <c r="S459">
        <f t="shared" si="76"/>
        <v>0</v>
      </c>
      <c r="T459">
        <f t="shared" si="82"/>
        <v>187</v>
      </c>
      <c r="U459" t="b">
        <f t="shared" si="83"/>
        <v>0</v>
      </c>
      <c r="V459" s="2">
        <v>39367</v>
      </c>
    </row>
    <row r="460" spans="1:22" x14ac:dyDescent="0.2">
      <c r="A460" s="2">
        <v>39374</v>
      </c>
      <c r="B460" s="5">
        <v>5.71</v>
      </c>
      <c r="C460" s="5">
        <v>5.3548</v>
      </c>
      <c r="D460" s="5">
        <v>496.84899999999999</v>
      </c>
      <c r="E460" s="5">
        <v>422.79599999999999</v>
      </c>
      <c r="F460" s="5">
        <v>3.8163</v>
      </c>
      <c r="G460" s="5">
        <v>5.1512500000000001</v>
      </c>
      <c r="H460" s="5">
        <v>4.6370000000000005</v>
      </c>
      <c r="I460" s="3">
        <v>5</v>
      </c>
      <c r="J460" t="s">
        <v>369</v>
      </c>
      <c r="K460">
        <v>0</v>
      </c>
      <c r="L460">
        <f t="shared" si="77"/>
        <v>3</v>
      </c>
      <c r="M460" s="5">
        <f t="shared" si="78"/>
        <v>-1.7002906361350378E-2</v>
      </c>
      <c r="N460" s="5">
        <f t="shared" si="74"/>
        <v>5.7099999999999998E-2</v>
      </c>
      <c r="O460" s="5">
        <f t="shared" si="75"/>
        <v>1.0909078041227982E-3</v>
      </c>
      <c r="P460" s="5">
        <f t="shared" si="79"/>
        <v>-1.8093814165473177E-2</v>
      </c>
      <c r="Q460" s="5">
        <f t="shared" si="80"/>
        <v>-1.6382916354533594E-2</v>
      </c>
      <c r="R460" s="15">
        <f t="shared" si="81"/>
        <v>-1.7473824158656392E-2</v>
      </c>
      <c r="S460">
        <f t="shared" si="76"/>
        <v>0</v>
      </c>
      <c r="T460">
        <f t="shared" si="82"/>
        <v>188</v>
      </c>
      <c r="U460" t="b">
        <f t="shared" si="83"/>
        <v>0</v>
      </c>
      <c r="V460" s="2">
        <v>39374</v>
      </c>
    </row>
    <row r="461" spans="1:22" x14ac:dyDescent="0.2">
      <c r="A461" s="2">
        <v>39381</v>
      </c>
      <c r="B461" s="5">
        <v>5.77</v>
      </c>
      <c r="C461" s="5">
        <v>5.3684000000000003</v>
      </c>
      <c r="D461" s="5">
        <v>508.42099999999999</v>
      </c>
      <c r="E461" s="5">
        <v>433.06799999999998</v>
      </c>
      <c r="F461" s="5">
        <v>3.9405999999999999</v>
      </c>
      <c r="G461" s="5">
        <v>4.9837499999999997</v>
      </c>
      <c r="H461" s="5">
        <v>4.6050000000000004</v>
      </c>
      <c r="I461" s="3">
        <v>5</v>
      </c>
      <c r="J461" t="s">
        <v>370</v>
      </c>
      <c r="K461">
        <v>0</v>
      </c>
      <c r="L461">
        <f t="shared" si="77"/>
        <v>4</v>
      </c>
      <c r="M461" s="5">
        <f t="shared" si="78"/>
        <v>2.3290778486018793E-2</v>
      </c>
      <c r="N461" s="5">
        <f t="shared" si="74"/>
        <v>5.7699999999999994E-2</v>
      </c>
      <c r="O461" s="5">
        <f t="shared" si="75"/>
        <v>1.1022955052668593E-3</v>
      </c>
      <c r="P461" s="5">
        <f t="shared" si="79"/>
        <v>2.2188482980751933E-2</v>
      </c>
      <c r="Q461" s="5">
        <f t="shared" si="80"/>
        <v>2.4295404876110371E-2</v>
      </c>
      <c r="R461" s="15">
        <f t="shared" si="81"/>
        <v>2.3193109370843512E-2</v>
      </c>
      <c r="S461">
        <f t="shared" si="76"/>
        <v>0</v>
      </c>
      <c r="T461">
        <f t="shared" si="82"/>
        <v>189</v>
      </c>
      <c r="U461" t="b">
        <f t="shared" si="83"/>
        <v>0</v>
      </c>
      <c r="V461" s="2">
        <v>39381</v>
      </c>
    </row>
    <row r="462" spans="1:22" x14ac:dyDescent="0.2">
      <c r="A462" s="2">
        <v>39388</v>
      </c>
      <c r="B462" s="5">
        <v>5.73</v>
      </c>
      <c r="C462" s="5">
        <v>5.3921999999999999</v>
      </c>
      <c r="D462" s="5">
        <v>504.339</v>
      </c>
      <c r="E462" s="5">
        <v>430.15100000000001</v>
      </c>
      <c r="F462" s="5">
        <v>3.5990000000000002</v>
      </c>
      <c r="G462" s="5">
        <v>4.8650000000000002</v>
      </c>
      <c r="H462" s="5">
        <v>4.5910000000000002</v>
      </c>
      <c r="I462" s="3">
        <v>5</v>
      </c>
      <c r="J462" t="s">
        <v>371</v>
      </c>
      <c r="K462">
        <v>1</v>
      </c>
      <c r="L462">
        <f t="shared" si="77"/>
        <v>0</v>
      </c>
      <c r="M462" s="5">
        <f t="shared" si="78"/>
        <v>-8.028779299045441E-3</v>
      </c>
      <c r="N462" s="5">
        <f t="shared" si="74"/>
        <v>5.7300000000000004E-2</v>
      </c>
      <c r="O462" s="5">
        <f t="shared" si="75"/>
        <v>1.0947038772237683E-3</v>
      </c>
      <c r="P462" s="5">
        <f t="shared" si="79"/>
        <v>-9.1234831762692092E-3</v>
      </c>
      <c r="Q462" s="5">
        <f t="shared" si="80"/>
        <v>-6.735662759658978E-3</v>
      </c>
      <c r="R462" s="15">
        <f t="shared" si="81"/>
        <v>-7.8303666368827463E-3</v>
      </c>
      <c r="S462">
        <f t="shared" si="76"/>
        <v>0</v>
      </c>
      <c r="T462">
        <f t="shared" si="82"/>
        <v>190</v>
      </c>
      <c r="U462" t="b">
        <f t="shared" si="83"/>
        <v>0</v>
      </c>
      <c r="V462" s="2">
        <v>39388</v>
      </c>
    </row>
    <row r="463" spans="1:22" x14ac:dyDescent="0.2">
      <c r="A463" s="2">
        <v>39395</v>
      </c>
      <c r="B463" s="5">
        <v>5.71</v>
      </c>
      <c r="C463" s="5">
        <v>5.3056000000000001</v>
      </c>
      <c r="D463" s="5">
        <v>507.30099999999999</v>
      </c>
      <c r="E463" s="5">
        <v>434.03399999999999</v>
      </c>
      <c r="F463" s="5">
        <v>3.2473999999999998</v>
      </c>
      <c r="G463" s="5">
        <v>4.8793800000000003</v>
      </c>
      <c r="H463" s="5">
        <v>4.5789999999999997</v>
      </c>
      <c r="I463" s="3">
        <v>5</v>
      </c>
      <c r="J463" t="s">
        <v>372</v>
      </c>
      <c r="K463">
        <v>0</v>
      </c>
      <c r="L463">
        <f t="shared" si="77"/>
        <v>1</v>
      </c>
      <c r="M463" s="5">
        <f t="shared" si="78"/>
        <v>5.8730338125745352E-3</v>
      </c>
      <c r="N463" s="5">
        <f t="shared" si="74"/>
        <v>5.7099999999999998E-2</v>
      </c>
      <c r="O463" s="5">
        <f t="shared" si="75"/>
        <v>1.0909078041227982E-3</v>
      </c>
      <c r="P463" s="5">
        <f t="shared" si="79"/>
        <v>4.782126008451737E-3</v>
      </c>
      <c r="Q463" s="5">
        <f t="shared" si="80"/>
        <v>9.0270625896486933E-3</v>
      </c>
      <c r="R463" s="15">
        <f t="shared" si="81"/>
        <v>7.9361547855258952E-3</v>
      </c>
      <c r="S463">
        <f t="shared" si="76"/>
        <v>0</v>
      </c>
      <c r="T463">
        <f t="shared" si="82"/>
        <v>191</v>
      </c>
      <c r="U463" t="b">
        <f t="shared" si="83"/>
        <v>0</v>
      </c>
      <c r="V463" s="2">
        <v>39395</v>
      </c>
    </row>
    <row r="464" spans="1:22" x14ac:dyDescent="0.2">
      <c r="A464" s="2">
        <v>39402</v>
      </c>
      <c r="B464" s="5">
        <v>5.73</v>
      </c>
      <c r="C464" s="5">
        <v>5.4691999999999998</v>
      </c>
      <c r="D464" s="5">
        <v>478.95600000000002</v>
      </c>
      <c r="E464" s="5">
        <v>409.21</v>
      </c>
      <c r="F464" s="5">
        <v>3.4129999999999998</v>
      </c>
      <c r="G464" s="5">
        <v>4.9487500000000004</v>
      </c>
      <c r="H464" s="5">
        <v>4.5839999999999996</v>
      </c>
      <c r="I464" s="3">
        <v>5</v>
      </c>
      <c r="J464" t="s">
        <v>373</v>
      </c>
      <c r="K464">
        <v>0</v>
      </c>
      <c r="L464">
        <f t="shared" si="77"/>
        <v>2</v>
      </c>
      <c r="M464" s="5">
        <f t="shared" si="78"/>
        <v>-5.5874126011973058E-2</v>
      </c>
      <c r="N464" s="5">
        <f t="shared" si="74"/>
        <v>5.7300000000000004E-2</v>
      </c>
      <c r="O464" s="5">
        <f t="shared" si="75"/>
        <v>1.0947038772237683E-3</v>
      </c>
      <c r="P464" s="5">
        <f t="shared" si="79"/>
        <v>-5.6968829889196826E-2</v>
      </c>
      <c r="Q464" s="5">
        <f t="shared" si="80"/>
        <v>-5.7193676071459865E-2</v>
      </c>
      <c r="R464" s="15">
        <f t="shared" si="81"/>
        <v>-5.8288379948683633E-2</v>
      </c>
      <c r="S464">
        <f t="shared" si="76"/>
        <v>0</v>
      </c>
      <c r="T464">
        <f t="shared" si="82"/>
        <v>192</v>
      </c>
      <c r="U464" t="b">
        <f t="shared" si="83"/>
        <v>0</v>
      </c>
      <c r="V464" s="2">
        <v>39402</v>
      </c>
    </row>
    <row r="465" spans="1:22" x14ac:dyDescent="0.2">
      <c r="A465" s="2">
        <v>39409</v>
      </c>
      <c r="B465" s="5">
        <v>5.92</v>
      </c>
      <c r="C465" s="5">
        <v>5.4047000000000001</v>
      </c>
      <c r="D465" s="5">
        <v>475.31</v>
      </c>
      <c r="E465" s="5">
        <v>407.988</v>
      </c>
      <c r="F465" s="5">
        <v>3.2166999999999999</v>
      </c>
      <c r="G465" s="5">
        <v>5.04</v>
      </c>
      <c r="H465" s="5">
        <v>4.6970000000000001</v>
      </c>
      <c r="I465" s="3">
        <v>5</v>
      </c>
      <c r="J465" t="s">
        <v>374</v>
      </c>
      <c r="K465">
        <v>0</v>
      </c>
      <c r="L465">
        <f t="shared" si="77"/>
        <v>3</v>
      </c>
      <c r="M465" s="5">
        <f t="shared" si="78"/>
        <v>-7.6123902821971789E-3</v>
      </c>
      <c r="N465" s="5">
        <f t="shared" si="74"/>
        <v>5.9200000000000003E-2</v>
      </c>
      <c r="O465" s="5">
        <f t="shared" si="75"/>
        <v>1.1307579593315964E-3</v>
      </c>
      <c r="P465" s="5">
        <f t="shared" si="79"/>
        <v>-8.7431482415287753E-3</v>
      </c>
      <c r="Q465" s="5">
        <f t="shared" si="80"/>
        <v>-2.9862417829475962E-3</v>
      </c>
      <c r="R465" s="15">
        <f t="shared" si="81"/>
        <v>-4.1169997422791926E-3</v>
      </c>
      <c r="S465">
        <f t="shared" si="76"/>
        <v>0</v>
      </c>
      <c r="T465">
        <f t="shared" si="82"/>
        <v>193</v>
      </c>
      <c r="U465" t="b">
        <f t="shared" si="83"/>
        <v>0</v>
      </c>
      <c r="V465" s="2">
        <v>39409</v>
      </c>
    </row>
    <row r="466" spans="1:22" x14ac:dyDescent="0.2">
      <c r="A466" s="2">
        <v>39416</v>
      </c>
      <c r="B466" s="5">
        <v>5.89</v>
      </c>
      <c r="C466" s="5">
        <v>5.5430000000000001</v>
      </c>
      <c r="D466" s="5">
        <v>492.83</v>
      </c>
      <c r="E466" s="5">
        <v>422.60199999999998</v>
      </c>
      <c r="F466" s="5">
        <v>3.1444999999999999</v>
      </c>
      <c r="G466" s="5">
        <v>5.1312499999999996</v>
      </c>
      <c r="H466" s="5">
        <v>4.8100000000000005</v>
      </c>
      <c r="I466" s="3">
        <v>5</v>
      </c>
      <c r="J466" t="s">
        <v>375</v>
      </c>
      <c r="K466">
        <v>0</v>
      </c>
      <c r="L466">
        <f t="shared" si="77"/>
        <v>4</v>
      </c>
      <c r="M466" s="5">
        <f t="shared" si="78"/>
        <v>3.6860154425532698E-2</v>
      </c>
      <c r="N466" s="5">
        <f t="shared" si="74"/>
        <v>5.8899999999999994E-2</v>
      </c>
      <c r="O466" s="5">
        <f t="shared" si="75"/>
        <v>1.1250662453028415E-3</v>
      </c>
      <c r="P466" s="5">
        <f t="shared" si="79"/>
        <v>3.5735088180229857E-2</v>
      </c>
      <c r="Q466" s="5">
        <f t="shared" si="80"/>
        <v>3.581968097100896E-2</v>
      </c>
      <c r="R466" s="15">
        <f t="shared" si="81"/>
        <v>3.4694614725706119E-2</v>
      </c>
      <c r="S466">
        <f t="shared" si="76"/>
        <v>0</v>
      </c>
      <c r="T466">
        <f t="shared" si="82"/>
        <v>194</v>
      </c>
      <c r="U466" t="b">
        <f t="shared" si="83"/>
        <v>0</v>
      </c>
      <c r="V466" s="2">
        <v>39416</v>
      </c>
    </row>
    <row r="467" spans="1:22" x14ac:dyDescent="0.2">
      <c r="A467" s="2">
        <v>39423</v>
      </c>
      <c r="B467" s="5">
        <v>6</v>
      </c>
      <c r="C467" s="5">
        <v>5.4703999999999997</v>
      </c>
      <c r="D467" s="5">
        <v>486.77699999999999</v>
      </c>
      <c r="E467" s="5">
        <v>416.30799999999999</v>
      </c>
      <c r="F467" s="5">
        <v>3.0619999999999998</v>
      </c>
      <c r="G467" s="5">
        <v>5.1406299999999998</v>
      </c>
      <c r="H467" s="5">
        <v>4.891</v>
      </c>
      <c r="I467" s="3">
        <v>5</v>
      </c>
      <c r="J467" t="s">
        <v>376</v>
      </c>
      <c r="K467">
        <v>0</v>
      </c>
      <c r="L467">
        <f t="shared" si="77"/>
        <v>5</v>
      </c>
      <c r="M467" s="5">
        <f t="shared" si="78"/>
        <v>-1.2282125682283929E-2</v>
      </c>
      <c r="N467" s="5">
        <f t="shared" si="74"/>
        <v>0.06</v>
      </c>
      <c r="O467" s="5">
        <f t="shared" si="75"/>
        <v>1.1459339652917233E-3</v>
      </c>
      <c r="P467" s="5">
        <f t="shared" si="79"/>
        <v>-1.3428059647575652E-2</v>
      </c>
      <c r="Q467" s="5">
        <f t="shared" si="80"/>
        <v>-1.4893445842660391E-2</v>
      </c>
      <c r="R467" s="15">
        <f t="shared" si="81"/>
        <v>-1.6039379807952114E-2</v>
      </c>
      <c r="S467">
        <f t="shared" si="76"/>
        <v>0</v>
      </c>
      <c r="T467">
        <f t="shared" si="82"/>
        <v>195</v>
      </c>
      <c r="U467" t="b">
        <f t="shared" si="83"/>
        <v>0</v>
      </c>
      <c r="V467" s="2">
        <v>39423</v>
      </c>
    </row>
    <row r="468" spans="1:22" x14ac:dyDescent="0.2">
      <c r="A468" s="2">
        <v>39430</v>
      </c>
      <c r="B468" s="5">
        <v>6.01</v>
      </c>
      <c r="C468" s="5">
        <v>5.5353000000000003</v>
      </c>
      <c r="D468" s="5">
        <v>481.84399999999999</v>
      </c>
      <c r="E468" s="5">
        <v>411.58</v>
      </c>
      <c r="F468" s="5">
        <v>2.8660999999999999</v>
      </c>
      <c r="G468" s="5">
        <v>4.9662500000000005</v>
      </c>
      <c r="H468" s="5">
        <v>4.9409999999999998</v>
      </c>
      <c r="I468" s="3">
        <v>5.25</v>
      </c>
      <c r="J468" t="s">
        <v>377</v>
      </c>
      <c r="K468">
        <v>1</v>
      </c>
      <c r="L468">
        <f t="shared" si="77"/>
        <v>0</v>
      </c>
      <c r="M468" s="5">
        <f t="shared" si="78"/>
        <v>-1.0134003866246744E-2</v>
      </c>
      <c r="N468" s="5">
        <f t="shared" si="74"/>
        <v>6.0100000000000001E-2</v>
      </c>
      <c r="O468" s="5">
        <f t="shared" si="75"/>
        <v>1.1478307719481329E-3</v>
      </c>
      <c r="P468" s="5">
        <f t="shared" si="79"/>
        <v>-1.1281834638194876E-2</v>
      </c>
      <c r="Q468" s="5">
        <f t="shared" si="80"/>
        <v>-1.1356976085013959E-2</v>
      </c>
      <c r="R468" s="15">
        <f t="shared" si="81"/>
        <v>-1.2504806856962092E-2</v>
      </c>
      <c r="S468">
        <f t="shared" si="76"/>
        <v>0</v>
      </c>
      <c r="T468">
        <f t="shared" si="82"/>
        <v>196</v>
      </c>
      <c r="U468" t="b">
        <f t="shared" si="83"/>
        <v>0</v>
      </c>
      <c r="V468" s="2">
        <v>39430</v>
      </c>
    </row>
    <row r="469" spans="1:22" x14ac:dyDescent="0.2">
      <c r="A469" s="2">
        <v>39437</v>
      </c>
      <c r="B469" s="5">
        <v>5.89</v>
      </c>
      <c r="C469" s="5">
        <v>5.5823999999999998</v>
      </c>
      <c r="D469" s="5">
        <v>480.77300000000002</v>
      </c>
      <c r="E469" s="5">
        <v>412.87900000000002</v>
      </c>
      <c r="F469" s="5">
        <v>2.9691000000000001</v>
      </c>
      <c r="G469" s="5">
        <v>4.8574999999999999</v>
      </c>
      <c r="H469" s="5">
        <v>4.774</v>
      </c>
      <c r="I469" s="3">
        <v>5.25</v>
      </c>
      <c r="J469" t="s">
        <v>378</v>
      </c>
      <c r="K469">
        <v>0</v>
      </c>
      <c r="L469">
        <f t="shared" si="77"/>
        <v>1</v>
      </c>
      <c r="M469" s="5">
        <f t="shared" si="78"/>
        <v>-2.2227110849153409E-3</v>
      </c>
      <c r="N469" s="5">
        <f t="shared" si="74"/>
        <v>5.8899999999999994E-2</v>
      </c>
      <c r="O469" s="5">
        <f t="shared" si="75"/>
        <v>1.1250662453028415E-3</v>
      </c>
      <c r="P469" s="5">
        <f t="shared" si="79"/>
        <v>-3.3477773302181824E-3</v>
      </c>
      <c r="Q469" s="5">
        <f t="shared" si="80"/>
        <v>3.1561300354732147E-3</v>
      </c>
      <c r="R469" s="15">
        <f t="shared" si="81"/>
        <v>2.0310637901703732E-3</v>
      </c>
      <c r="S469">
        <f t="shared" si="76"/>
        <v>0</v>
      </c>
      <c r="T469">
        <f t="shared" si="82"/>
        <v>197</v>
      </c>
      <c r="U469" t="b">
        <f t="shared" si="83"/>
        <v>0</v>
      </c>
      <c r="V469" s="2">
        <v>39437</v>
      </c>
    </row>
    <row r="470" spans="1:22" x14ac:dyDescent="0.2">
      <c r="A470" s="2">
        <v>39444</v>
      </c>
      <c r="B470" s="5">
        <v>5.88</v>
      </c>
      <c r="C470" s="5">
        <v>5.4118000000000004</v>
      </c>
      <c r="D470" s="5">
        <v>490.80799999999999</v>
      </c>
      <c r="E470" s="5">
        <v>422.077</v>
      </c>
      <c r="F470" s="5">
        <v>3.1444999999999999</v>
      </c>
      <c r="G470" s="5">
        <v>4.7287499999999998</v>
      </c>
      <c r="H470" s="5">
        <v>4.6899999999999995</v>
      </c>
      <c r="I470" s="3">
        <v>5.25</v>
      </c>
      <c r="J470" t="s">
        <v>379</v>
      </c>
      <c r="K470">
        <v>0</v>
      </c>
      <c r="L470">
        <f t="shared" si="77"/>
        <v>2</v>
      </c>
      <c r="M470" s="5">
        <f t="shared" si="78"/>
        <v>2.0872636358530983E-2</v>
      </c>
      <c r="N470" s="5">
        <f t="shared" si="74"/>
        <v>5.8799999999999998E-2</v>
      </c>
      <c r="O470" s="5">
        <f t="shared" si="75"/>
        <v>1.1231689209989515E-3</v>
      </c>
      <c r="P470" s="5">
        <f t="shared" si="79"/>
        <v>1.9749467437532031E-2</v>
      </c>
      <c r="Q470" s="5">
        <f t="shared" si="80"/>
        <v>2.2277713325211446E-2</v>
      </c>
      <c r="R470" s="15">
        <f t="shared" si="81"/>
        <v>2.1154544404212494E-2</v>
      </c>
      <c r="S470">
        <f t="shared" si="76"/>
        <v>0</v>
      </c>
      <c r="T470">
        <f t="shared" si="82"/>
        <v>198</v>
      </c>
      <c r="U470" t="b">
        <f t="shared" si="83"/>
        <v>0</v>
      </c>
      <c r="V470" s="2">
        <v>39444</v>
      </c>
    </row>
    <row r="471" spans="1:22" x14ac:dyDescent="0.2">
      <c r="A471" s="2">
        <v>39451</v>
      </c>
      <c r="B471" s="5">
        <v>5.89</v>
      </c>
      <c r="C471" s="5">
        <v>5.3451000000000004</v>
      </c>
      <c r="D471" s="5">
        <v>475.44299999999998</v>
      </c>
      <c r="E471" s="5">
        <v>409.25099999999998</v>
      </c>
      <c r="F471" s="5">
        <v>3.1858</v>
      </c>
      <c r="G471" s="5">
        <v>4.62</v>
      </c>
      <c r="H471" s="5">
        <v>4.63</v>
      </c>
      <c r="I471" s="3">
        <v>5.25</v>
      </c>
      <c r="J471" t="s">
        <v>380</v>
      </c>
      <c r="K471">
        <v>0</v>
      </c>
      <c r="L471">
        <f t="shared" si="77"/>
        <v>3</v>
      </c>
      <c r="M471" s="5">
        <f t="shared" si="78"/>
        <v>-3.1305520692409217E-2</v>
      </c>
      <c r="N471" s="5">
        <f t="shared" si="74"/>
        <v>5.8899999999999994E-2</v>
      </c>
      <c r="O471" s="5">
        <f t="shared" si="75"/>
        <v>1.1250662453028415E-3</v>
      </c>
      <c r="P471" s="5">
        <f t="shared" si="79"/>
        <v>-3.2430586937712058E-2</v>
      </c>
      <c r="Q471" s="5">
        <f t="shared" si="80"/>
        <v>-3.0387820231853491E-2</v>
      </c>
      <c r="R471" s="15">
        <f t="shared" si="81"/>
        <v>-3.1512886477156332E-2</v>
      </c>
      <c r="S471">
        <f t="shared" si="76"/>
        <v>0</v>
      </c>
      <c r="T471">
        <f t="shared" si="82"/>
        <v>199</v>
      </c>
      <c r="U471" t="b">
        <f t="shared" si="83"/>
        <v>0</v>
      </c>
      <c r="V471" s="2">
        <v>39451</v>
      </c>
    </row>
    <row r="472" spans="1:22" x14ac:dyDescent="0.2">
      <c r="A472" s="2">
        <v>39458</v>
      </c>
      <c r="B472" s="5">
        <v>5.91</v>
      </c>
      <c r="C472" s="5">
        <v>5.2961999999999998</v>
      </c>
      <c r="D472" s="5">
        <v>438.61200000000002</v>
      </c>
      <c r="E472" s="5">
        <v>377.45600000000002</v>
      </c>
      <c r="F472" s="5">
        <v>3.0929000000000002</v>
      </c>
      <c r="G472" s="5">
        <v>4.2575000000000003</v>
      </c>
      <c r="H472" s="5">
        <v>4.5759999999999996</v>
      </c>
      <c r="I472" s="3">
        <v>5.25</v>
      </c>
      <c r="J472" t="s">
        <v>381</v>
      </c>
      <c r="K472">
        <v>0</v>
      </c>
      <c r="L472">
        <f t="shared" si="77"/>
        <v>4</v>
      </c>
      <c r="M472" s="5">
        <f t="shared" si="78"/>
        <v>-7.7466699478170753E-2</v>
      </c>
      <c r="N472" s="5">
        <f t="shared" si="74"/>
        <v>5.91E-2</v>
      </c>
      <c r="O472" s="5">
        <f t="shared" si="75"/>
        <v>1.1288607644672766E-3</v>
      </c>
      <c r="P472" s="5">
        <f t="shared" si="79"/>
        <v>-7.859556024263803E-2</v>
      </c>
      <c r="Q472" s="5">
        <f t="shared" si="80"/>
        <v>-7.7690708147322707E-2</v>
      </c>
      <c r="R472" s="15">
        <f t="shared" si="81"/>
        <v>-7.8819568911789983E-2</v>
      </c>
      <c r="S472">
        <f t="shared" si="76"/>
        <v>0</v>
      </c>
      <c r="T472">
        <f t="shared" si="82"/>
        <v>200</v>
      </c>
      <c r="U472" t="b">
        <f t="shared" si="83"/>
        <v>0</v>
      </c>
      <c r="V472" s="2">
        <v>39458</v>
      </c>
    </row>
    <row r="473" spans="1:22" x14ac:dyDescent="0.2">
      <c r="A473" s="2">
        <v>39465</v>
      </c>
      <c r="B473" s="5">
        <v>5.6899999999999995</v>
      </c>
      <c r="C473" s="5">
        <v>5.4756999999999998</v>
      </c>
      <c r="D473" s="5">
        <v>404.80399999999997</v>
      </c>
      <c r="E473" s="5">
        <v>347.10500000000002</v>
      </c>
      <c r="F473" s="5">
        <v>2.8452000000000002</v>
      </c>
      <c r="G473" s="5">
        <v>3.8937499999999998</v>
      </c>
      <c r="H473" s="5">
        <v>4.4109999999999996</v>
      </c>
      <c r="I473" s="3">
        <v>5.25</v>
      </c>
      <c r="J473" t="s">
        <v>382</v>
      </c>
      <c r="K473">
        <v>0</v>
      </c>
      <c r="L473">
        <f t="shared" si="77"/>
        <v>5</v>
      </c>
      <c r="M473" s="5">
        <f t="shared" si="78"/>
        <v>-7.7079514468368471E-2</v>
      </c>
      <c r="N473" s="5">
        <f t="shared" si="74"/>
        <v>5.6899999999999992E-2</v>
      </c>
      <c r="O473" s="5">
        <f t="shared" si="75"/>
        <v>1.0871115582804514E-3</v>
      </c>
      <c r="P473" s="5">
        <f t="shared" si="79"/>
        <v>-7.8166626026648922E-2</v>
      </c>
      <c r="Q473" s="5">
        <f t="shared" si="80"/>
        <v>-8.0409372218218755E-2</v>
      </c>
      <c r="R473" s="15">
        <f t="shared" si="81"/>
        <v>-8.1496483776499207E-2</v>
      </c>
      <c r="S473">
        <f t="shared" si="76"/>
        <v>0</v>
      </c>
      <c r="T473">
        <f t="shared" si="82"/>
        <v>201</v>
      </c>
      <c r="U473" t="b">
        <f t="shared" si="83"/>
        <v>0</v>
      </c>
      <c r="V473" s="2">
        <v>39465</v>
      </c>
    </row>
    <row r="474" spans="1:22" x14ac:dyDescent="0.2">
      <c r="A474" s="2">
        <v>39472</v>
      </c>
      <c r="B474" s="5">
        <v>5.6899999999999995</v>
      </c>
      <c r="C474" s="5">
        <v>5.4977</v>
      </c>
      <c r="D474" s="5">
        <v>409.11700000000002</v>
      </c>
      <c r="E474" s="5">
        <v>350.84899999999999</v>
      </c>
      <c r="F474" s="5">
        <v>2.2486000000000002</v>
      </c>
      <c r="G474" s="5">
        <v>3.3062499999999999</v>
      </c>
      <c r="H474" s="5">
        <v>4.383</v>
      </c>
      <c r="I474" s="3">
        <v>5.25</v>
      </c>
      <c r="J474" t="s">
        <v>383</v>
      </c>
      <c r="K474">
        <v>1</v>
      </c>
      <c r="L474">
        <f t="shared" si="77"/>
        <v>0</v>
      </c>
      <c r="M474" s="5">
        <f t="shared" si="78"/>
        <v>1.0654538986768936E-2</v>
      </c>
      <c r="N474" s="5">
        <f t="shared" si="74"/>
        <v>5.6899999999999992E-2</v>
      </c>
      <c r="O474" s="5">
        <f t="shared" si="75"/>
        <v>1.0871115582804514E-3</v>
      </c>
      <c r="P474" s="5">
        <f t="shared" si="79"/>
        <v>9.5674274284884842E-3</v>
      </c>
      <c r="Q474" s="5">
        <f t="shared" si="80"/>
        <v>1.0786361475634054E-2</v>
      </c>
      <c r="R474" s="15">
        <f t="shared" si="81"/>
        <v>9.6992499173536029E-3</v>
      </c>
      <c r="S474">
        <f t="shared" si="76"/>
        <v>0</v>
      </c>
      <c r="T474">
        <f t="shared" si="82"/>
        <v>202</v>
      </c>
      <c r="U474" t="b">
        <f t="shared" si="83"/>
        <v>0</v>
      </c>
      <c r="V474" s="2">
        <v>39472</v>
      </c>
    </row>
    <row r="475" spans="1:22" x14ac:dyDescent="0.2">
      <c r="A475" s="2">
        <v>39479</v>
      </c>
      <c r="B475" s="5">
        <v>5.76</v>
      </c>
      <c r="C475" s="5">
        <v>5.4382000000000001</v>
      </c>
      <c r="D475" s="5">
        <v>403.90100000000001</v>
      </c>
      <c r="E475" s="5">
        <v>344.39800000000002</v>
      </c>
      <c r="F475" s="5">
        <v>2.0842999999999998</v>
      </c>
      <c r="G475" s="5">
        <v>3.0950000000000002</v>
      </c>
      <c r="H475" s="5">
        <v>4.367</v>
      </c>
      <c r="I475" s="3">
        <v>5.25</v>
      </c>
      <c r="J475" t="s">
        <v>384</v>
      </c>
      <c r="K475">
        <v>0</v>
      </c>
      <c r="L475">
        <f t="shared" si="77"/>
        <v>1</v>
      </c>
      <c r="M475" s="5">
        <f t="shared" si="78"/>
        <v>-1.2749409093242292E-2</v>
      </c>
      <c r="N475" s="5">
        <f t="shared" si="74"/>
        <v>5.7599999999999998E-2</v>
      </c>
      <c r="O475" s="5">
        <f t="shared" si="75"/>
        <v>1.1003976630208356E-3</v>
      </c>
      <c r="P475" s="5">
        <f t="shared" si="79"/>
        <v>-1.3849806756263128E-2</v>
      </c>
      <c r="Q475" s="5">
        <f t="shared" si="80"/>
        <v>-1.838682738158004E-2</v>
      </c>
      <c r="R475" s="15">
        <f t="shared" si="81"/>
        <v>-1.9487225044600875E-2</v>
      </c>
      <c r="S475">
        <f t="shared" si="76"/>
        <v>0</v>
      </c>
      <c r="T475">
        <f t="shared" si="82"/>
        <v>203</v>
      </c>
      <c r="U475" t="b">
        <f t="shared" si="83"/>
        <v>0</v>
      </c>
      <c r="V475" s="2">
        <v>39479</v>
      </c>
    </row>
    <row r="476" spans="1:22" x14ac:dyDescent="0.2">
      <c r="A476" s="2">
        <v>39486</v>
      </c>
      <c r="B476" s="5">
        <v>5.86</v>
      </c>
      <c r="C476" s="5">
        <v>5.5391000000000004</v>
      </c>
      <c r="D476" s="5">
        <v>395.07</v>
      </c>
      <c r="E476" s="5">
        <v>336.45299999999997</v>
      </c>
      <c r="F476" s="5">
        <v>2.2178</v>
      </c>
      <c r="G476" s="5">
        <v>3.08813</v>
      </c>
      <c r="H476" s="5">
        <v>4.3310000000000004</v>
      </c>
      <c r="I476" s="3">
        <v>5.25</v>
      </c>
      <c r="J476" t="s">
        <v>385</v>
      </c>
      <c r="K476">
        <v>0</v>
      </c>
      <c r="L476">
        <f t="shared" si="77"/>
        <v>2</v>
      </c>
      <c r="M476" s="5">
        <f t="shared" si="78"/>
        <v>-2.1864268719314905E-2</v>
      </c>
      <c r="N476" s="5">
        <f t="shared" si="74"/>
        <v>5.8600000000000006E-2</v>
      </c>
      <c r="O476" s="5">
        <f t="shared" si="75"/>
        <v>1.1193741429373905E-3</v>
      </c>
      <c r="P476" s="5">
        <f t="shared" si="79"/>
        <v>-2.2983642862252296E-2</v>
      </c>
      <c r="Q476" s="5">
        <f t="shared" si="80"/>
        <v>-2.306923965876706E-2</v>
      </c>
      <c r="R476" s="15">
        <f t="shared" si="81"/>
        <v>-2.4188613801704451E-2</v>
      </c>
      <c r="S476">
        <f t="shared" si="76"/>
        <v>0</v>
      </c>
      <c r="T476">
        <f t="shared" si="82"/>
        <v>204</v>
      </c>
      <c r="U476" t="b">
        <f t="shared" si="83"/>
        <v>0</v>
      </c>
      <c r="V476" s="2">
        <v>39486</v>
      </c>
    </row>
    <row r="477" spans="1:22" x14ac:dyDescent="0.2">
      <c r="A477" s="2">
        <v>39493</v>
      </c>
      <c r="B477" s="5">
        <v>6.01</v>
      </c>
      <c r="C477" s="5">
        <v>5.3846999999999996</v>
      </c>
      <c r="D477" s="5">
        <v>415.92399999999998</v>
      </c>
      <c r="E477" s="5">
        <v>356.78100000000001</v>
      </c>
      <c r="F477" s="5">
        <v>2.1867999999999999</v>
      </c>
      <c r="G477" s="5">
        <v>3.07</v>
      </c>
      <c r="H477" s="5">
        <v>4.3550000000000004</v>
      </c>
      <c r="I477" s="3">
        <v>5.25</v>
      </c>
      <c r="J477" t="s">
        <v>386</v>
      </c>
      <c r="K477">
        <v>0</v>
      </c>
      <c r="L477">
        <f t="shared" si="77"/>
        <v>3</v>
      </c>
      <c r="M477" s="5">
        <f t="shared" si="78"/>
        <v>5.2785582301870582E-2</v>
      </c>
      <c r="N477" s="5">
        <f t="shared" si="74"/>
        <v>6.0100000000000001E-2</v>
      </c>
      <c r="O477" s="5">
        <f t="shared" si="75"/>
        <v>1.1478307719481329E-3</v>
      </c>
      <c r="P477" s="5">
        <f t="shared" si="79"/>
        <v>5.1637751529922449E-2</v>
      </c>
      <c r="Q477" s="5">
        <f t="shared" si="80"/>
        <v>6.0418542857397783E-2</v>
      </c>
      <c r="R477" s="15">
        <f t="shared" si="81"/>
        <v>5.9270712085449651E-2</v>
      </c>
      <c r="S477">
        <f t="shared" si="76"/>
        <v>0</v>
      </c>
      <c r="T477">
        <f t="shared" si="82"/>
        <v>205</v>
      </c>
      <c r="U477" t="b">
        <f t="shared" si="83"/>
        <v>0</v>
      </c>
      <c r="V477" s="2">
        <v>39493</v>
      </c>
    </row>
    <row r="478" spans="1:22" x14ac:dyDescent="0.2">
      <c r="A478" s="2">
        <v>39500</v>
      </c>
      <c r="B478" s="5">
        <v>5.95</v>
      </c>
      <c r="C478" s="5">
        <v>5.3067000000000002</v>
      </c>
      <c r="D478" s="5">
        <v>425.27300000000002</v>
      </c>
      <c r="E478" s="5">
        <v>365.67599999999999</v>
      </c>
      <c r="F478" s="5">
        <v>2.1869999999999998</v>
      </c>
      <c r="G478" s="5">
        <v>3.08</v>
      </c>
      <c r="H478" s="5">
        <v>4.3739999999999997</v>
      </c>
      <c r="I478" s="3">
        <v>5.25</v>
      </c>
      <c r="J478" t="s">
        <v>387</v>
      </c>
      <c r="K478">
        <v>0</v>
      </c>
      <c r="L478">
        <f t="shared" si="77"/>
        <v>4</v>
      </c>
      <c r="M478" s="5">
        <f t="shared" si="78"/>
        <v>2.2477664188649937E-2</v>
      </c>
      <c r="N478" s="5">
        <f t="shared" si="74"/>
        <v>5.9500000000000004E-2</v>
      </c>
      <c r="O478" s="5">
        <f t="shared" si="75"/>
        <v>1.1364492850785002E-3</v>
      </c>
      <c r="P478" s="5">
        <f t="shared" si="79"/>
        <v>2.1341214903571437E-2</v>
      </c>
      <c r="Q478" s="5">
        <f t="shared" si="80"/>
        <v>2.4931260352989648E-2</v>
      </c>
      <c r="R478" s="15">
        <f t="shared" si="81"/>
        <v>2.3794811067911148E-2</v>
      </c>
      <c r="S478">
        <f t="shared" si="76"/>
        <v>0</v>
      </c>
      <c r="T478">
        <f t="shared" si="82"/>
        <v>206</v>
      </c>
      <c r="U478" t="b">
        <f t="shared" si="83"/>
        <v>0</v>
      </c>
      <c r="V478" s="2">
        <v>39500</v>
      </c>
    </row>
    <row r="479" spans="1:22" x14ac:dyDescent="0.2">
      <c r="A479" s="2">
        <v>39507</v>
      </c>
      <c r="B479" s="5">
        <v>6.04</v>
      </c>
      <c r="C479" s="5">
        <v>5.2131999999999996</v>
      </c>
      <c r="D479" s="5">
        <v>427.108</v>
      </c>
      <c r="E479" s="5">
        <v>367.779</v>
      </c>
      <c r="F479" s="5">
        <v>1.8380000000000001</v>
      </c>
      <c r="G479" s="5">
        <v>3.0575000000000001</v>
      </c>
      <c r="H479" s="5">
        <v>4.3840000000000003</v>
      </c>
      <c r="I479" s="3">
        <v>5.25</v>
      </c>
      <c r="J479" t="s">
        <v>388</v>
      </c>
      <c r="K479">
        <v>0</v>
      </c>
      <c r="L479">
        <f t="shared" si="77"/>
        <v>5</v>
      </c>
      <c r="M479" s="5">
        <f t="shared" si="78"/>
        <v>4.3148753859285627E-3</v>
      </c>
      <c r="N479" s="5">
        <f t="shared" si="74"/>
        <v>6.0400000000000002E-2</v>
      </c>
      <c r="O479" s="5">
        <f t="shared" si="75"/>
        <v>1.1535209331807739E-3</v>
      </c>
      <c r="P479" s="5">
        <f t="shared" si="79"/>
        <v>3.1613544527477888E-3</v>
      </c>
      <c r="Q479" s="5">
        <f t="shared" si="80"/>
        <v>5.7509926820464852E-3</v>
      </c>
      <c r="R479" s="15">
        <f t="shared" si="81"/>
        <v>4.5974717488657113E-3</v>
      </c>
      <c r="S479">
        <f t="shared" si="76"/>
        <v>0</v>
      </c>
      <c r="T479">
        <f t="shared" si="82"/>
        <v>207</v>
      </c>
      <c r="U479" t="b">
        <f t="shared" si="83"/>
        <v>0</v>
      </c>
      <c r="V479" s="2">
        <v>39507</v>
      </c>
    </row>
    <row r="480" spans="1:22" x14ac:dyDescent="0.2">
      <c r="A480" s="2">
        <v>39514</v>
      </c>
      <c r="B480" s="5">
        <v>6.18</v>
      </c>
      <c r="C480" s="5">
        <v>5.1627000000000001</v>
      </c>
      <c r="D480" s="5">
        <v>411.48599999999999</v>
      </c>
      <c r="E480" s="5">
        <v>355.74900000000002</v>
      </c>
      <c r="F480" s="5">
        <v>1.4384000000000001</v>
      </c>
      <c r="G480" s="5">
        <v>2.9387499999999998</v>
      </c>
      <c r="H480" s="5">
        <v>4.4969999999999999</v>
      </c>
      <c r="I480" s="3">
        <v>5.25</v>
      </c>
      <c r="J480" t="s">
        <v>389</v>
      </c>
      <c r="K480">
        <v>0</v>
      </c>
      <c r="L480">
        <f t="shared" si="77"/>
        <v>6</v>
      </c>
      <c r="M480" s="5">
        <f t="shared" si="78"/>
        <v>-3.6576228963166257E-2</v>
      </c>
      <c r="N480" s="5">
        <f t="shared" si="74"/>
        <v>6.1799999999999994E-2</v>
      </c>
      <c r="O480" s="5">
        <f t="shared" si="75"/>
        <v>1.1800698887949324E-3</v>
      </c>
      <c r="P480" s="5">
        <f t="shared" si="79"/>
        <v>-3.775629885196119E-2</v>
      </c>
      <c r="Q480" s="5">
        <f t="shared" si="80"/>
        <v>-3.2709861085053693E-2</v>
      </c>
      <c r="R480" s="15">
        <f t="shared" si="81"/>
        <v>-3.3889930973848625E-2</v>
      </c>
      <c r="S480">
        <f t="shared" si="76"/>
        <v>0</v>
      </c>
      <c r="T480">
        <f t="shared" si="82"/>
        <v>208</v>
      </c>
      <c r="U480" t="b">
        <f t="shared" si="83"/>
        <v>0</v>
      </c>
      <c r="V480" s="2">
        <v>39514</v>
      </c>
    </row>
    <row r="481" spans="1:22" x14ac:dyDescent="0.2">
      <c r="A481" s="2">
        <v>39521</v>
      </c>
      <c r="B481" s="5">
        <v>6.26</v>
      </c>
      <c r="C481" s="5">
        <v>5.1052</v>
      </c>
      <c r="D481" s="5">
        <v>405.06200000000001</v>
      </c>
      <c r="E481" s="5">
        <v>351.08699999999999</v>
      </c>
      <c r="F481" s="5">
        <v>1.1621999999999999</v>
      </c>
      <c r="G481" s="5">
        <v>2.7637499999999999</v>
      </c>
      <c r="H481" s="5">
        <v>4.617</v>
      </c>
      <c r="I481" s="3">
        <v>5.25</v>
      </c>
      <c r="J481" t="s">
        <v>390</v>
      </c>
      <c r="K481">
        <v>1</v>
      </c>
      <c r="L481">
        <f t="shared" si="77"/>
        <v>0</v>
      </c>
      <c r="M481" s="5">
        <f t="shared" si="78"/>
        <v>-1.5611709754402292E-2</v>
      </c>
      <c r="N481" s="5">
        <f t="shared" si="74"/>
        <v>6.2600000000000003E-2</v>
      </c>
      <c r="O481" s="5">
        <f t="shared" si="75"/>
        <v>1.1952369283547704E-3</v>
      </c>
      <c r="P481" s="5">
        <f t="shared" si="79"/>
        <v>-1.6806946682757062E-2</v>
      </c>
      <c r="Q481" s="5">
        <f t="shared" si="80"/>
        <v>-1.3104745199564949E-2</v>
      </c>
      <c r="R481" s="15">
        <f t="shared" si="81"/>
        <v>-1.4299982127919719E-2</v>
      </c>
      <c r="S481">
        <f t="shared" si="76"/>
        <v>0</v>
      </c>
      <c r="T481">
        <f t="shared" si="82"/>
        <v>209</v>
      </c>
      <c r="U481" t="b">
        <f t="shared" si="83"/>
        <v>0</v>
      </c>
      <c r="V481" s="2">
        <v>39521</v>
      </c>
    </row>
    <row r="482" spans="1:22" x14ac:dyDescent="0.2">
      <c r="A482" s="2">
        <v>39528</v>
      </c>
      <c r="B482" s="5">
        <v>6.15</v>
      </c>
      <c r="C482" s="5">
        <v>5.2615999999999996</v>
      </c>
      <c r="D482" s="5">
        <v>394.83199999999999</v>
      </c>
      <c r="E482" s="5">
        <v>341.62700000000001</v>
      </c>
      <c r="F482" s="5">
        <v>0.57010000000000005</v>
      </c>
      <c r="G482" s="5">
        <v>2.6062500000000002</v>
      </c>
      <c r="H482" s="5">
        <v>4.6740000000000004</v>
      </c>
      <c r="I482" s="3">
        <v>5.25</v>
      </c>
      <c r="J482" t="s">
        <v>391</v>
      </c>
      <c r="K482">
        <v>0</v>
      </c>
      <c r="L482">
        <f t="shared" si="77"/>
        <v>1</v>
      </c>
      <c r="M482" s="5">
        <f t="shared" si="78"/>
        <v>-2.5255393001565207E-2</v>
      </c>
      <c r="N482" s="5">
        <f t="shared" si="74"/>
        <v>6.1500000000000006E-2</v>
      </c>
      <c r="O482" s="5">
        <f t="shared" si="75"/>
        <v>1.1743815380422795E-3</v>
      </c>
      <c r="P482" s="5">
        <f t="shared" si="79"/>
        <v>-2.6429774539607487E-2</v>
      </c>
      <c r="Q482" s="5">
        <f t="shared" si="80"/>
        <v>-2.6944888304038517E-2</v>
      </c>
      <c r="R482" s="15">
        <f t="shared" si="81"/>
        <v>-2.8119269842080796E-2</v>
      </c>
      <c r="S482">
        <f t="shared" si="76"/>
        <v>0</v>
      </c>
      <c r="T482">
        <f t="shared" si="82"/>
        <v>210</v>
      </c>
      <c r="U482" t="b">
        <f t="shared" si="83"/>
        <v>0</v>
      </c>
      <c r="V482" s="2">
        <v>39528</v>
      </c>
    </row>
    <row r="483" spans="1:22" x14ac:dyDescent="0.2">
      <c r="A483" s="2">
        <v>39535</v>
      </c>
      <c r="B483" s="5">
        <v>6.07</v>
      </c>
      <c r="C483" s="5">
        <v>5.1040999999999999</v>
      </c>
      <c r="D483" s="5">
        <v>411.15699999999998</v>
      </c>
      <c r="E483" s="5">
        <v>356.15199999999999</v>
      </c>
      <c r="F483" s="5">
        <v>1.3668</v>
      </c>
      <c r="G483" s="5">
        <v>2.6974999999999998</v>
      </c>
      <c r="H483" s="5">
        <v>4.7309999999999999</v>
      </c>
      <c r="I483" s="3">
        <v>5.25</v>
      </c>
      <c r="J483" t="s">
        <v>392</v>
      </c>
      <c r="K483">
        <v>0</v>
      </c>
      <c r="L483">
        <f t="shared" si="77"/>
        <v>2</v>
      </c>
      <c r="M483" s="5">
        <f t="shared" si="78"/>
        <v>4.1346699355675254E-2</v>
      </c>
      <c r="N483" s="5">
        <f t="shared" si="74"/>
        <v>6.0700000000000004E-2</v>
      </c>
      <c r="O483" s="5">
        <f t="shared" si="75"/>
        <v>1.1592107063524981E-3</v>
      </c>
      <c r="P483" s="5">
        <f t="shared" si="79"/>
        <v>4.0187488649322756E-2</v>
      </c>
      <c r="Q483" s="5">
        <f t="shared" si="80"/>
        <v>4.25171312571897E-2</v>
      </c>
      <c r="R483" s="15">
        <f t="shared" si="81"/>
        <v>4.1357920550837202E-2</v>
      </c>
      <c r="S483">
        <f t="shared" si="76"/>
        <v>0</v>
      </c>
      <c r="T483">
        <f t="shared" si="82"/>
        <v>211</v>
      </c>
      <c r="U483" t="b">
        <f t="shared" si="83"/>
        <v>0</v>
      </c>
      <c r="V483" s="2">
        <v>39535</v>
      </c>
    </row>
    <row r="484" spans="1:22" x14ac:dyDescent="0.2">
      <c r="A484" s="2">
        <v>39542</v>
      </c>
      <c r="B484" s="5">
        <v>6.23</v>
      </c>
      <c r="C484" s="5">
        <v>5.0702999999999996</v>
      </c>
      <c r="D484" s="5">
        <v>426.80799999999999</v>
      </c>
      <c r="E484" s="5">
        <v>370.84100000000001</v>
      </c>
      <c r="F484" s="5">
        <v>1.3668</v>
      </c>
      <c r="G484" s="5">
        <v>2.7275</v>
      </c>
      <c r="H484" s="5">
        <v>4.7409999999999997</v>
      </c>
      <c r="I484" s="3">
        <v>5.25</v>
      </c>
      <c r="J484" t="s">
        <v>393</v>
      </c>
      <c r="K484">
        <v>0</v>
      </c>
      <c r="L484">
        <f t="shared" si="77"/>
        <v>3</v>
      </c>
      <c r="M484" s="5">
        <f t="shared" si="78"/>
        <v>3.8065751039140894E-2</v>
      </c>
      <c r="N484" s="5">
        <f t="shared" si="74"/>
        <v>6.2300000000000001E-2</v>
      </c>
      <c r="O484" s="5">
        <f t="shared" si="75"/>
        <v>1.1895496116234305E-3</v>
      </c>
      <c r="P484" s="5">
        <f t="shared" si="79"/>
        <v>3.6876201427517463E-2</v>
      </c>
      <c r="Q484" s="5">
        <f t="shared" si="80"/>
        <v>4.1243626316853632E-2</v>
      </c>
      <c r="R484" s="15">
        <f t="shared" si="81"/>
        <v>4.0054076705230202E-2</v>
      </c>
      <c r="S484">
        <f t="shared" si="76"/>
        <v>0</v>
      </c>
      <c r="T484">
        <f t="shared" si="82"/>
        <v>212</v>
      </c>
      <c r="U484" t="b">
        <f t="shared" si="83"/>
        <v>0</v>
      </c>
      <c r="V484" s="2">
        <v>39542</v>
      </c>
    </row>
    <row r="485" spans="1:22" x14ac:dyDescent="0.2">
      <c r="A485" s="2">
        <v>39549</v>
      </c>
      <c r="B485" s="5">
        <v>6.28</v>
      </c>
      <c r="C485" s="5">
        <v>5.0362</v>
      </c>
      <c r="D485" s="5">
        <v>430.88200000000001</v>
      </c>
      <c r="E485" s="5">
        <v>375.12900000000002</v>
      </c>
      <c r="F485" s="5">
        <v>1.1826000000000001</v>
      </c>
      <c r="G485" s="5">
        <v>2.71313</v>
      </c>
      <c r="H485" s="5">
        <v>4.7469999999999999</v>
      </c>
      <c r="I485" s="3">
        <v>5.25</v>
      </c>
      <c r="J485" t="s">
        <v>394</v>
      </c>
      <c r="K485">
        <v>0</v>
      </c>
      <c r="L485">
        <f t="shared" si="77"/>
        <v>4</v>
      </c>
      <c r="M485" s="5">
        <f t="shared" si="78"/>
        <v>9.5452756274483352E-3</v>
      </c>
      <c r="N485" s="5">
        <f t="shared" si="74"/>
        <v>6.2800000000000009E-2</v>
      </c>
      <c r="O485" s="5">
        <f t="shared" si="75"/>
        <v>1.1990282574738664E-3</v>
      </c>
      <c r="P485" s="5">
        <f t="shared" si="79"/>
        <v>8.3462473699744688E-3</v>
      </c>
      <c r="Q485" s="5">
        <f t="shared" si="80"/>
        <v>1.1562907014057267E-2</v>
      </c>
      <c r="R485" s="15">
        <f t="shared" si="81"/>
        <v>1.03638787565834E-2</v>
      </c>
      <c r="S485">
        <f t="shared" si="76"/>
        <v>0</v>
      </c>
      <c r="T485">
        <f t="shared" si="82"/>
        <v>213</v>
      </c>
      <c r="U485" t="b">
        <f t="shared" si="83"/>
        <v>0</v>
      </c>
      <c r="V485" s="2">
        <v>39549</v>
      </c>
    </row>
    <row r="486" spans="1:22" x14ac:dyDescent="0.2">
      <c r="A486" s="2">
        <v>39556</v>
      </c>
      <c r="B486" s="5">
        <v>6.33</v>
      </c>
      <c r="C486" s="5">
        <v>5.0321999999999996</v>
      </c>
      <c r="D486" s="5">
        <v>443.40499999999997</v>
      </c>
      <c r="E486" s="5">
        <v>386.26</v>
      </c>
      <c r="F486" s="5">
        <v>1.3463000000000001</v>
      </c>
      <c r="G486" s="5">
        <v>2.9074999999999998</v>
      </c>
      <c r="H486" s="5">
        <v>4.7940000000000005</v>
      </c>
      <c r="I486" s="3">
        <v>5.25</v>
      </c>
      <c r="J486" t="s">
        <v>395</v>
      </c>
      <c r="K486">
        <v>0</v>
      </c>
      <c r="L486">
        <f t="shared" si="77"/>
        <v>5</v>
      </c>
      <c r="M486" s="5">
        <f t="shared" si="78"/>
        <v>2.9063641553836117E-2</v>
      </c>
      <c r="N486" s="5">
        <f t="shared" si="74"/>
        <v>6.3299999999999995E-2</v>
      </c>
      <c r="O486" s="5">
        <f t="shared" si="75"/>
        <v>1.2085058266011472E-3</v>
      </c>
      <c r="P486" s="5">
        <f t="shared" si="79"/>
        <v>2.785513572723497E-2</v>
      </c>
      <c r="Q486" s="5">
        <f t="shared" si="80"/>
        <v>2.9672459340653434E-2</v>
      </c>
      <c r="R486" s="15">
        <f t="shared" si="81"/>
        <v>2.8463953514052287E-2</v>
      </c>
      <c r="S486">
        <f t="shared" si="76"/>
        <v>0</v>
      </c>
      <c r="T486">
        <f t="shared" si="82"/>
        <v>214</v>
      </c>
      <c r="U486" t="b">
        <f t="shared" si="83"/>
        <v>0</v>
      </c>
      <c r="V486" s="2">
        <v>39556</v>
      </c>
    </row>
    <row r="487" spans="1:22" x14ac:dyDescent="0.2">
      <c r="A487" s="2">
        <v>39563</v>
      </c>
      <c r="B487" s="5">
        <v>6.36</v>
      </c>
      <c r="C487" s="5">
        <v>5.1222000000000003</v>
      </c>
      <c r="D487" s="5">
        <v>455.40199999999999</v>
      </c>
      <c r="E487" s="5">
        <v>398.21499999999997</v>
      </c>
      <c r="F487" s="5">
        <v>1.3565</v>
      </c>
      <c r="G487" s="5">
        <v>2.9125000000000001</v>
      </c>
      <c r="H487" s="5">
        <v>4.8469999999999995</v>
      </c>
      <c r="I487" s="3">
        <v>5.5</v>
      </c>
      <c r="J487" t="s">
        <v>396</v>
      </c>
      <c r="K487">
        <v>1</v>
      </c>
      <c r="L487">
        <f t="shared" si="77"/>
        <v>0</v>
      </c>
      <c r="M487" s="5">
        <f t="shared" si="78"/>
        <v>2.7056528455926321E-2</v>
      </c>
      <c r="N487" s="5">
        <f t="shared" si="74"/>
        <v>6.3600000000000004E-2</v>
      </c>
      <c r="O487" s="5">
        <f t="shared" si="75"/>
        <v>1.2141918513561833E-3</v>
      </c>
      <c r="P487" s="5">
        <f t="shared" si="79"/>
        <v>2.5842336604570137E-2</v>
      </c>
      <c r="Q487" s="5">
        <f t="shared" si="80"/>
        <v>3.0950654999223337E-2</v>
      </c>
      <c r="R487" s="15">
        <f t="shared" si="81"/>
        <v>2.9736463147867154E-2</v>
      </c>
      <c r="S487">
        <f t="shared" si="76"/>
        <v>0</v>
      </c>
      <c r="T487">
        <f t="shared" si="82"/>
        <v>215</v>
      </c>
      <c r="U487" t="b">
        <f t="shared" si="83"/>
        <v>0</v>
      </c>
      <c r="V487" s="2">
        <v>39563</v>
      </c>
    </row>
    <row r="488" spans="1:22" x14ac:dyDescent="0.2">
      <c r="A488" s="2">
        <v>39570</v>
      </c>
      <c r="B488" s="5">
        <v>6.34</v>
      </c>
      <c r="C488" s="5">
        <v>5.1237000000000004</v>
      </c>
      <c r="D488" s="5">
        <v>477.13600000000002</v>
      </c>
      <c r="E488" s="5">
        <v>418.43</v>
      </c>
      <c r="F488" s="5">
        <v>1.4998</v>
      </c>
      <c r="G488" s="5">
        <v>2.77</v>
      </c>
      <c r="H488" s="5">
        <v>4.8550000000000004</v>
      </c>
      <c r="I488" s="3">
        <v>5.5</v>
      </c>
      <c r="J488" t="s">
        <v>397</v>
      </c>
      <c r="K488">
        <v>0</v>
      </c>
      <c r="L488">
        <f t="shared" si="77"/>
        <v>1</v>
      </c>
      <c r="M488" s="5">
        <f t="shared" si="78"/>
        <v>4.772486726013514E-2</v>
      </c>
      <c r="N488" s="5">
        <f t="shared" si="74"/>
        <v>6.3399999999999998E-2</v>
      </c>
      <c r="O488" s="5">
        <f t="shared" si="75"/>
        <v>1.2104012112421625E-3</v>
      </c>
      <c r="P488" s="5">
        <f t="shared" si="79"/>
        <v>4.6514466048892977E-2</v>
      </c>
      <c r="Q488" s="5">
        <f t="shared" si="80"/>
        <v>5.0764034503974154E-2</v>
      </c>
      <c r="R488" s="15">
        <f t="shared" si="81"/>
        <v>4.9553633292731991E-2</v>
      </c>
      <c r="S488">
        <f t="shared" si="76"/>
        <v>0</v>
      </c>
      <c r="T488">
        <f t="shared" si="82"/>
        <v>216</v>
      </c>
      <c r="U488" t="b">
        <f t="shared" si="83"/>
        <v>0</v>
      </c>
      <c r="V488" s="2">
        <v>39570</v>
      </c>
    </row>
    <row r="489" spans="1:22" x14ac:dyDescent="0.2">
      <c r="A489" s="2">
        <v>39577</v>
      </c>
      <c r="B489" s="5">
        <v>6.54</v>
      </c>
      <c r="C489" s="5">
        <v>5.0778999999999996</v>
      </c>
      <c r="D489" s="5">
        <v>485.95299999999997</v>
      </c>
      <c r="E489" s="5">
        <v>427.15499999999997</v>
      </c>
      <c r="F489" s="5">
        <v>1.6842000000000001</v>
      </c>
      <c r="G489" s="5">
        <v>2.6850000000000001</v>
      </c>
      <c r="H489" s="5">
        <v>4.8550000000000004</v>
      </c>
      <c r="I489" s="3">
        <v>5.5</v>
      </c>
      <c r="J489" t="s">
        <v>398</v>
      </c>
      <c r="K489">
        <v>0</v>
      </c>
      <c r="L489">
        <f t="shared" si="77"/>
        <v>2</v>
      </c>
      <c r="M489" s="5">
        <f t="shared" si="78"/>
        <v>1.8479008081553117E-2</v>
      </c>
      <c r="N489" s="5">
        <f t="shared" si="74"/>
        <v>6.54E-2</v>
      </c>
      <c r="O489" s="5">
        <f t="shared" si="75"/>
        <v>1.2482998648657428E-3</v>
      </c>
      <c r="P489" s="5">
        <f t="shared" si="79"/>
        <v>1.7230708216687374E-2</v>
      </c>
      <c r="Q489" s="5">
        <f t="shared" si="80"/>
        <v>2.0851755371268599E-2</v>
      </c>
      <c r="R489" s="15">
        <f t="shared" si="81"/>
        <v>1.9603455506402856E-2</v>
      </c>
      <c r="S489">
        <f t="shared" si="76"/>
        <v>0</v>
      </c>
      <c r="T489">
        <f t="shared" si="82"/>
        <v>217</v>
      </c>
      <c r="U489" t="b">
        <f t="shared" si="83"/>
        <v>0</v>
      </c>
      <c r="V489" s="2">
        <v>39577</v>
      </c>
    </row>
    <row r="490" spans="1:22" x14ac:dyDescent="0.2">
      <c r="A490" s="2">
        <v>39584</v>
      </c>
      <c r="B490" s="5">
        <v>6.58</v>
      </c>
      <c r="C490" s="5">
        <v>5.0279999999999996</v>
      </c>
      <c r="D490" s="5">
        <v>508.72500000000002</v>
      </c>
      <c r="E490" s="5">
        <v>448.88099999999997</v>
      </c>
      <c r="F490" s="5">
        <v>1.8380000000000001</v>
      </c>
      <c r="G490" s="5">
        <v>2.6949999999999998</v>
      </c>
      <c r="H490" s="5">
        <v>4.859</v>
      </c>
      <c r="I490" s="3">
        <v>5.5</v>
      </c>
      <c r="J490" t="s">
        <v>399</v>
      </c>
      <c r="K490">
        <v>0</v>
      </c>
      <c r="L490">
        <f t="shared" si="77"/>
        <v>3</v>
      </c>
      <c r="M490" s="5">
        <f t="shared" si="78"/>
        <v>4.686049885482757E-2</v>
      </c>
      <c r="N490" s="5">
        <f t="shared" si="74"/>
        <v>6.5799999999999997E-2</v>
      </c>
      <c r="O490" s="5">
        <f t="shared" si="75"/>
        <v>1.2558775303026515E-3</v>
      </c>
      <c r="P490" s="5">
        <f t="shared" si="79"/>
        <v>4.5604621324524919E-2</v>
      </c>
      <c r="Q490" s="5">
        <f t="shared" si="80"/>
        <v>5.0862099237981573E-2</v>
      </c>
      <c r="R490" s="15">
        <f t="shared" si="81"/>
        <v>4.9606221707678921E-2</v>
      </c>
      <c r="S490">
        <f t="shared" si="76"/>
        <v>0</v>
      </c>
      <c r="T490">
        <f t="shared" si="82"/>
        <v>218</v>
      </c>
      <c r="U490" t="b">
        <f t="shared" si="83"/>
        <v>0</v>
      </c>
      <c r="V490" s="2">
        <v>39584</v>
      </c>
    </row>
    <row r="491" spans="1:22" x14ac:dyDescent="0.2">
      <c r="A491" s="2">
        <v>39591</v>
      </c>
      <c r="B491" s="5">
        <v>6.48</v>
      </c>
      <c r="C491" s="5">
        <v>5.0030999999999999</v>
      </c>
      <c r="D491" s="5">
        <v>515.31200000000001</v>
      </c>
      <c r="E491" s="5">
        <v>455.71100000000001</v>
      </c>
      <c r="F491" s="5">
        <v>1.8481999999999998</v>
      </c>
      <c r="G491" s="5">
        <v>2.6456300000000001</v>
      </c>
      <c r="H491" s="5">
        <v>4.8570000000000002</v>
      </c>
      <c r="I491" s="3">
        <v>5.5</v>
      </c>
      <c r="J491" t="s">
        <v>400</v>
      </c>
      <c r="K491">
        <v>0</v>
      </c>
      <c r="L491">
        <f t="shared" si="77"/>
        <v>4</v>
      </c>
      <c r="M491" s="5">
        <f t="shared" si="78"/>
        <v>1.2948056415548637E-2</v>
      </c>
      <c r="N491" s="5">
        <f t="shared" si="74"/>
        <v>6.480000000000001E-2</v>
      </c>
      <c r="O491" s="5">
        <f t="shared" si="75"/>
        <v>1.2369320761904667E-3</v>
      </c>
      <c r="P491" s="5">
        <f t="shared" si="79"/>
        <v>1.171112433935817E-2</v>
      </c>
      <c r="Q491" s="5">
        <f t="shared" si="80"/>
        <v>1.5215613937769712E-2</v>
      </c>
      <c r="R491" s="15">
        <f t="shared" si="81"/>
        <v>1.3978681861579245E-2</v>
      </c>
      <c r="S491">
        <f t="shared" si="76"/>
        <v>0</v>
      </c>
      <c r="T491">
        <f t="shared" si="82"/>
        <v>219</v>
      </c>
      <c r="U491" t="b">
        <f t="shared" si="83"/>
        <v>0</v>
      </c>
      <c r="V491" s="2">
        <v>39591</v>
      </c>
    </row>
    <row r="492" spans="1:22" x14ac:dyDescent="0.2">
      <c r="A492" s="2">
        <v>39598</v>
      </c>
      <c r="B492" s="5">
        <v>6.32</v>
      </c>
      <c r="C492" s="5">
        <v>5.1039000000000003</v>
      </c>
      <c r="D492" s="5">
        <v>497.24700000000001</v>
      </c>
      <c r="E492" s="5">
        <v>437.62299999999999</v>
      </c>
      <c r="F492" s="5">
        <v>1.879</v>
      </c>
      <c r="G492" s="5">
        <v>2.6806299999999998</v>
      </c>
      <c r="H492" s="5">
        <v>4.8639999999999999</v>
      </c>
      <c r="I492" s="3">
        <v>5.5</v>
      </c>
      <c r="J492" t="s">
        <v>401</v>
      </c>
      <c r="K492">
        <v>1</v>
      </c>
      <c r="L492">
        <f t="shared" si="77"/>
        <v>0</v>
      </c>
      <c r="M492" s="5">
        <f t="shared" si="78"/>
        <v>-3.5056431831589352E-2</v>
      </c>
      <c r="N492" s="5">
        <f t="shared" si="74"/>
        <v>6.3200000000000006E-2</v>
      </c>
      <c r="O492" s="5">
        <f t="shared" si="75"/>
        <v>1.2066103989012422E-3</v>
      </c>
      <c r="P492" s="5">
        <f t="shared" si="79"/>
        <v>-3.6263042230490594E-2</v>
      </c>
      <c r="Q492" s="5">
        <f t="shared" si="80"/>
        <v>-3.9691822229439344E-2</v>
      </c>
      <c r="R492" s="15">
        <f t="shared" si="81"/>
        <v>-4.0898432628340586E-2</v>
      </c>
      <c r="S492">
        <f t="shared" si="76"/>
        <v>0</v>
      </c>
      <c r="T492">
        <f t="shared" si="82"/>
        <v>220</v>
      </c>
      <c r="U492" t="b">
        <f t="shared" si="83"/>
        <v>0</v>
      </c>
      <c r="V492" s="2">
        <v>39598</v>
      </c>
    </row>
    <row r="493" spans="1:22" x14ac:dyDescent="0.2">
      <c r="A493" s="2">
        <v>39605</v>
      </c>
      <c r="B493" s="5">
        <v>6.5</v>
      </c>
      <c r="C493" s="5">
        <v>5.0210999999999997</v>
      </c>
      <c r="D493" s="5">
        <v>492.25</v>
      </c>
      <c r="E493" s="5">
        <v>433.85599999999999</v>
      </c>
      <c r="F493" s="5">
        <v>1.833</v>
      </c>
      <c r="G493" s="5">
        <v>2.69563</v>
      </c>
      <c r="H493" s="5">
        <v>4.9669999999999996</v>
      </c>
      <c r="I493" s="3">
        <v>5.5</v>
      </c>
      <c r="J493" t="s">
        <v>402</v>
      </c>
      <c r="K493">
        <v>0</v>
      </c>
      <c r="L493">
        <f t="shared" si="77"/>
        <v>1</v>
      </c>
      <c r="M493" s="5">
        <f t="shared" si="78"/>
        <v>-1.0049331619899182E-2</v>
      </c>
      <c r="N493" s="5">
        <f t="shared" si="74"/>
        <v>6.5000000000000002E-2</v>
      </c>
      <c r="O493" s="5">
        <f t="shared" si="75"/>
        <v>1.2407215111733816E-3</v>
      </c>
      <c r="P493" s="5">
        <f t="shared" si="79"/>
        <v>-1.1290053131072564E-2</v>
      </c>
      <c r="Q493" s="5">
        <f t="shared" si="80"/>
        <v>-8.6078656743361348E-3</v>
      </c>
      <c r="R493" s="15">
        <f t="shared" si="81"/>
        <v>-9.8485871855095164E-3</v>
      </c>
      <c r="S493">
        <f t="shared" si="76"/>
        <v>0</v>
      </c>
      <c r="T493">
        <f t="shared" si="82"/>
        <v>221</v>
      </c>
      <c r="U493" t="b">
        <f t="shared" si="83"/>
        <v>0</v>
      </c>
      <c r="V493" s="2">
        <v>39605</v>
      </c>
    </row>
    <row r="494" spans="1:22" x14ac:dyDescent="0.2">
      <c r="A494" s="2">
        <v>39612</v>
      </c>
      <c r="B494" s="5">
        <v>6.23</v>
      </c>
      <c r="C494" s="5">
        <v>5.2290999999999999</v>
      </c>
      <c r="D494" s="5">
        <v>487.52300000000002</v>
      </c>
      <c r="E494" s="5">
        <v>430.52600000000001</v>
      </c>
      <c r="F494" s="5">
        <v>1.966</v>
      </c>
      <c r="G494" s="5">
        <v>2.8137499999999998</v>
      </c>
      <c r="H494" s="5">
        <v>4.9610000000000003</v>
      </c>
      <c r="I494" s="3">
        <v>5.5</v>
      </c>
      <c r="J494" t="s">
        <v>403</v>
      </c>
      <c r="K494">
        <v>0</v>
      </c>
      <c r="L494">
        <f t="shared" si="77"/>
        <v>2</v>
      </c>
      <c r="M494" s="5">
        <f t="shared" si="78"/>
        <v>-9.602844083290929E-3</v>
      </c>
      <c r="N494" s="5">
        <f t="shared" si="74"/>
        <v>6.2300000000000001E-2</v>
      </c>
      <c r="O494" s="5">
        <f t="shared" si="75"/>
        <v>1.1895496116234305E-3</v>
      </c>
      <c r="P494" s="5">
        <f t="shared" si="79"/>
        <v>-1.079239369491436E-2</v>
      </c>
      <c r="Q494" s="5">
        <f t="shared" si="80"/>
        <v>-7.675357722377929E-3</v>
      </c>
      <c r="R494" s="15">
        <f t="shared" si="81"/>
        <v>-8.8649073340013596E-3</v>
      </c>
      <c r="S494">
        <f t="shared" si="76"/>
        <v>0</v>
      </c>
      <c r="T494">
        <f t="shared" si="82"/>
        <v>222</v>
      </c>
      <c r="U494" t="b">
        <f t="shared" si="83"/>
        <v>0</v>
      </c>
      <c r="V494" s="2">
        <v>39612</v>
      </c>
    </row>
    <row r="495" spans="1:22" x14ac:dyDescent="0.2">
      <c r="A495" s="2">
        <v>39619</v>
      </c>
      <c r="B495" s="5">
        <v>6.41</v>
      </c>
      <c r="C495" s="5">
        <v>5.1540999999999997</v>
      </c>
      <c r="D495" s="5">
        <v>479.07</v>
      </c>
      <c r="E495" s="5">
        <v>424.803</v>
      </c>
      <c r="F495" s="5">
        <v>1.8534000000000002</v>
      </c>
      <c r="G495" s="5">
        <v>2.8018800000000001</v>
      </c>
      <c r="H495" s="5">
        <v>4.9589999999999996</v>
      </c>
      <c r="I495" s="3">
        <v>5.5</v>
      </c>
      <c r="J495" t="s">
        <v>404</v>
      </c>
      <c r="K495">
        <v>0</v>
      </c>
      <c r="L495">
        <f t="shared" si="77"/>
        <v>3</v>
      </c>
      <c r="M495" s="5">
        <f t="shared" si="78"/>
        <v>-1.73386691499684E-2</v>
      </c>
      <c r="N495" s="5">
        <f t="shared" si="74"/>
        <v>6.4100000000000004E-2</v>
      </c>
      <c r="O495" s="5">
        <f t="shared" si="75"/>
        <v>1.2236676982562145E-3</v>
      </c>
      <c r="P495" s="5">
        <f t="shared" si="79"/>
        <v>-1.8562336848224614E-2</v>
      </c>
      <c r="Q495" s="5">
        <f t="shared" si="80"/>
        <v>-1.3293041535238359E-2</v>
      </c>
      <c r="R495" s="15">
        <f t="shared" si="81"/>
        <v>-1.4516709233494574E-2</v>
      </c>
      <c r="S495">
        <f t="shared" si="76"/>
        <v>0</v>
      </c>
      <c r="T495">
        <f t="shared" si="82"/>
        <v>223</v>
      </c>
      <c r="U495" t="b">
        <f t="shared" si="83"/>
        <v>0</v>
      </c>
      <c r="V495" s="2">
        <v>39619</v>
      </c>
    </row>
    <row r="496" spans="1:22" x14ac:dyDescent="0.2">
      <c r="A496" s="2">
        <v>39626</v>
      </c>
      <c r="B496" s="5">
        <v>6.58</v>
      </c>
      <c r="C496" s="5">
        <v>5.0621999999999998</v>
      </c>
      <c r="D496" s="5">
        <v>460.505</v>
      </c>
      <c r="E496" s="5">
        <v>408.33499999999998</v>
      </c>
      <c r="F496" s="5">
        <v>1.6592</v>
      </c>
      <c r="G496" s="5">
        <v>2.7912499999999998</v>
      </c>
      <c r="H496" s="5">
        <v>4.9470000000000001</v>
      </c>
      <c r="I496" s="3">
        <v>5.75</v>
      </c>
      <c r="J496" t="s">
        <v>405</v>
      </c>
      <c r="K496">
        <v>1</v>
      </c>
      <c r="L496">
        <f t="shared" si="77"/>
        <v>0</v>
      </c>
      <c r="M496" s="5">
        <f t="shared" si="78"/>
        <v>-3.8752165654288517E-2</v>
      </c>
      <c r="N496" s="5">
        <f t="shared" si="74"/>
        <v>6.5799999999999997E-2</v>
      </c>
      <c r="O496" s="5">
        <f t="shared" si="75"/>
        <v>1.2558775303026515E-3</v>
      </c>
      <c r="P496" s="5">
        <f t="shared" si="79"/>
        <v>-4.0008043184591169E-2</v>
      </c>
      <c r="Q496" s="5">
        <f t="shared" si="80"/>
        <v>-3.8766204570118479E-2</v>
      </c>
      <c r="R496" s="15">
        <f t="shared" si="81"/>
        <v>-4.002208210042113E-2</v>
      </c>
      <c r="S496">
        <f t="shared" si="76"/>
        <v>0</v>
      </c>
      <c r="T496">
        <f t="shared" si="82"/>
        <v>224</v>
      </c>
      <c r="U496" t="b">
        <f t="shared" si="83"/>
        <v>0</v>
      </c>
      <c r="V496" s="2">
        <v>39626</v>
      </c>
    </row>
    <row r="497" spans="1:22" x14ac:dyDescent="0.2">
      <c r="A497" s="2">
        <v>39633</v>
      </c>
      <c r="B497" s="5">
        <v>6.52</v>
      </c>
      <c r="C497" s="5">
        <v>5.0781000000000001</v>
      </c>
      <c r="D497" s="5">
        <v>442.887</v>
      </c>
      <c r="E497" s="5">
        <v>392.28199999999998</v>
      </c>
      <c r="F497" s="5">
        <v>1.8329</v>
      </c>
      <c r="G497" s="5">
        <v>2.78938</v>
      </c>
      <c r="H497" s="5">
        <v>4.9589999999999996</v>
      </c>
      <c r="I497" s="3">
        <v>5.75</v>
      </c>
      <c r="J497" t="s">
        <v>406</v>
      </c>
      <c r="K497">
        <v>0</v>
      </c>
      <c r="L497">
        <f t="shared" si="77"/>
        <v>1</v>
      </c>
      <c r="M497" s="5">
        <f t="shared" si="78"/>
        <v>-3.8257999370256535E-2</v>
      </c>
      <c r="N497" s="5">
        <f t="shared" si="74"/>
        <v>6.5199999999999994E-2</v>
      </c>
      <c r="O497" s="5">
        <f t="shared" si="75"/>
        <v>1.2445107740597372E-3</v>
      </c>
      <c r="P497" s="5">
        <f t="shared" si="79"/>
        <v>-3.9502510144316272E-2</v>
      </c>
      <c r="Q497" s="5">
        <f t="shared" si="80"/>
        <v>-3.9313308925269741E-2</v>
      </c>
      <c r="R497" s="15">
        <f t="shared" si="81"/>
        <v>-4.0557819699329478E-2</v>
      </c>
      <c r="S497">
        <f t="shared" si="76"/>
        <v>0</v>
      </c>
      <c r="T497">
        <f t="shared" si="82"/>
        <v>225</v>
      </c>
      <c r="U497" t="b">
        <f t="shared" si="83"/>
        <v>0</v>
      </c>
      <c r="V497" s="2">
        <v>39633</v>
      </c>
    </row>
    <row r="498" spans="1:22" x14ac:dyDescent="0.2">
      <c r="A498" s="2">
        <v>39640</v>
      </c>
      <c r="B498" s="5">
        <v>6.42</v>
      </c>
      <c r="C498" s="5">
        <v>5.0622999999999996</v>
      </c>
      <c r="D498" s="5">
        <v>432.62200000000001</v>
      </c>
      <c r="E498" s="5">
        <v>384.31200000000001</v>
      </c>
      <c r="F498" s="5">
        <v>1.5773999999999999</v>
      </c>
      <c r="G498" s="5">
        <v>2.7906300000000002</v>
      </c>
      <c r="H498" s="5">
        <v>4.9630000000000001</v>
      </c>
      <c r="I498" s="3">
        <v>5.75</v>
      </c>
      <c r="J498" t="s">
        <v>407</v>
      </c>
      <c r="K498">
        <v>0</v>
      </c>
      <c r="L498">
        <f t="shared" si="77"/>
        <v>2</v>
      </c>
      <c r="M498" s="5">
        <f t="shared" si="78"/>
        <v>-2.3177469648014037E-2</v>
      </c>
      <c r="N498" s="5">
        <f t="shared" si="74"/>
        <v>6.4199999999999993E-2</v>
      </c>
      <c r="O498" s="5">
        <f t="shared" si="75"/>
        <v>1.2255627385007184E-3</v>
      </c>
      <c r="P498" s="5">
        <f t="shared" si="79"/>
        <v>-2.4403032386514756E-2</v>
      </c>
      <c r="Q498" s="5">
        <f t="shared" si="80"/>
        <v>-2.0317016839926261E-2</v>
      </c>
      <c r="R498" s="15">
        <f t="shared" si="81"/>
        <v>-2.1542579578426979E-2</v>
      </c>
      <c r="S498">
        <f t="shared" si="76"/>
        <v>0</v>
      </c>
      <c r="T498">
        <f t="shared" si="82"/>
        <v>226</v>
      </c>
      <c r="U498" t="b">
        <f t="shared" si="83"/>
        <v>0</v>
      </c>
      <c r="V498" s="2">
        <v>39640</v>
      </c>
    </row>
    <row r="499" spans="1:22" x14ac:dyDescent="0.2">
      <c r="A499" s="2">
        <v>39647</v>
      </c>
      <c r="B499" s="5">
        <v>6.48</v>
      </c>
      <c r="C499" s="5">
        <v>5.0835999999999997</v>
      </c>
      <c r="D499" s="5">
        <v>409.72899999999998</v>
      </c>
      <c r="E499" s="5">
        <v>362.149</v>
      </c>
      <c r="F499" s="5">
        <v>1.4549000000000001</v>
      </c>
      <c r="G499" s="5">
        <v>2.7906300000000002</v>
      </c>
      <c r="H499" s="5">
        <v>4.9569999999999999</v>
      </c>
      <c r="I499" s="3">
        <v>5.75</v>
      </c>
      <c r="J499" t="s">
        <v>408</v>
      </c>
      <c r="K499">
        <v>0</v>
      </c>
      <c r="L499">
        <f t="shared" si="77"/>
        <v>3</v>
      </c>
      <c r="M499" s="5">
        <f t="shared" si="78"/>
        <v>-5.2916865069275287E-2</v>
      </c>
      <c r="N499" s="5">
        <f t="shared" si="74"/>
        <v>6.480000000000001E-2</v>
      </c>
      <c r="O499" s="5">
        <f t="shared" si="75"/>
        <v>1.2369320761904667E-3</v>
      </c>
      <c r="P499" s="5">
        <f t="shared" si="79"/>
        <v>-5.4153797145465754E-2</v>
      </c>
      <c r="Q499" s="5">
        <f t="shared" si="80"/>
        <v>-5.7669289535585699E-2</v>
      </c>
      <c r="R499" s="15">
        <f t="shared" si="81"/>
        <v>-5.8906221611776166E-2</v>
      </c>
      <c r="S499">
        <f t="shared" si="76"/>
        <v>0</v>
      </c>
      <c r="T499">
        <f t="shared" si="82"/>
        <v>227</v>
      </c>
      <c r="U499" t="b">
        <f t="shared" si="83"/>
        <v>0</v>
      </c>
      <c r="V499" s="2">
        <v>39647</v>
      </c>
    </row>
    <row r="500" spans="1:22" x14ac:dyDescent="0.2">
      <c r="A500" s="2">
        <v>39654</v>
      </c>
      <c r="B500" s="5">
        <v>6.42</v>
      </c>
      <c r="C500" s="5">
        <v>5.1462000000000003</v>
      </c>
      <c r="D500" s="5">
        <v>399.52600000000001</v>
      </c>
      <c r="E500" s="5">
        <v>351.54700000000003</v>
      </c>
      <c r="F500" s="5">
        <v>1.7204999999999999</v>
      </c>
      <c r="G500" s="5">
        <v>2.7931300000000001</v>
      </c>
      <c r="H500" s="5">
        <v>4.9619999999999997</v>
      </c>
      <c r="I500" s="3">
        <v>5.75</v>
      </c>
      <c r="J500" t="s">
        <v>409</v>
      </c>
      <c r="K500">
        <v>0</v>
      </c>
      <c r="L500">
        <f t="shared" si="77"/>
        <v>4</v>
      </c>
      <c r="M500" s="5">
        <f t="shared" si="78"/>
        <v>-2.4901825352855123E-2</v>
      </c>
      <c r="N500" s="5">
        <f t="shared" si="74"/>
        <v>6.4199999999999993E-2</v>
      </c>
      <c r="O500" s="5">
        <f t="shared" si="75"/>
        <v>1.2255627385007184E-3</v>
      </c>
      <c r="P500" s="5">
        <f t="shared" si="79"/>
        <v>-2.6127388091355841E-2</v>
      </c>
      <c r="Q500" s="5">
        <f t="shared" si="80"/>
        <v>-2.9275243062938161E-2</v>
      </c>
      <c r="R500" s="15">
        <f t="shared" si="81"/>
        <v>-3.0500805801438879E-2</v>
      </c>
      <c r="S500">
        <f t="shared" si="76"/>
        <v>0</v>
      </c>
      <c r="T500">
        <f t="shared" si="82"/>
        <v>228</v>
      </c>
      <c r="U500" t="b">
        <f t="shared" si="83"/>
        <v>0</v>
      </c>
      <c r="V500" s="2">
        <v>39654</v>
      </c>
    </row>
    <row r="501" spans="1:22" x14ac:dyDescent="0.2">
      <c r="A501" s="2">
        <v>39661</v>
      </c>
      <c r="B501" s="5">
        <v>6.44</v>
      </c>
      <c r="C501" s="5">
        <v>5.1384999999999996</v>
      </c>
      <c r="D501" s="5">
        <v>412.06200000000001</v>
      </c>
      <c r="E501" s="5">
        <v>363.13499999999999</v>
      </c>
      <c r="F501" s="5">
        <v>1.6592</v>
      </c>
      <c r="G501" s="5">
        <v>2.7943799999999999</v>
      </c>
      <c r="H501" s="5">
        <v>4.968</v>
      </c>
      <c r="I501" s="3">
        <v>5.75</v>
      </c>
      <c r="J501" t="s">
        <v>410</v>
      </c>
      <c r="K501">
        <v>0</v>
      </c>
      <c r="L501">
        <f t="shared" si="77"/>
        <v>5</v>
      </c>
      <c r="M501" s="5">
        <f t="shared" si="78"/>
        <v>3.1377181960623446E-2</v>
      </c>
      <c r="N501" s="5">
        <f t="shared" si="74"/>
        <v>6.4399999999999999E-2</v>
      </c>
      <c r="O501" s="5">
        <f t="shared" si="75"/>
        <v>1.2293526898705665E-3</v>
      </c>
      <c r="P501" s="5">
        <f t="shared" si="79"/>
        <v>3.0147829270752879E-2</v>
      </c>
      <c r="Q501" s="5">
        <f t="shared" si="80"/>
        <v>3.2962875518778301E-2</v>
      </c>
      <c r="R501" s="15">
        <f t="shared" si="81"/>
        <v>3.1733522828907734E-2</v>
      </c>
      <c r="S501">
        <f t="shared" si="76"/>
        <v>0</v>
      </c>
      <c r="T501">
        <f t="shared" si="82"/>
        <v>229</v>
      </c>
      <c r="U501" t="b">
        <f t="shared" si="83"/>
        <v>0</v>
      </c>
      <c r="V501" s="2">
        <v>39661</v>
      </c>
    </row>
    <row r="502" spans="1:22" x14ac:dyDescent="0.2">
      <c r="A502" s="2">
        <v>39668</v>
      </c>
      <c r="B502" s="5">
        <v>6.44</v>
      </c>
      <c r="C502" s="5">
        <v>5.3592000000000004</v>
      </c>
      <c r="D502" s="5">
        <v>407.20299999999997</v>
      </c>
      <c r="E502" s="5">
        <v>356.80099999999999</v>
      </c>
      <c r="F502" s="5">
        <v>1.6898</v>
      </c>
      <c r="G502" s="5">
        <v>2.80375</v>
      </c>
      <c r="H502" s="5">
        <v>4.9660000000000002</v>
      </c>
      <c r="I502" s="3">
        <v>5.75</v>
      </c>
      <c r="J502" t="s">
        <v>411</v>
      </c>
      <c r="K502">
        <v>0</v>
      </c>
      <c r="L502">
        <f t="shared" si="77"/>
        <v>6</v>
      </c>
      <c r="M502" s="5">
        <f t="shared" si="78"/>
        <v>-1.1791914808936599E-2</v>
      </c>
      <c r="N502" s="5">
        <f t="shared" si="74"/>
        <v>6.4399999999999999E-2</v>
      </c>
      <c r="O502" s="5">
        <f t="shared" si="75"/>
        <v>1.2293526898705665E-3</v>
      </c>
      <c r="P502" s="5">
        <f t="shared" si="79"/>
        <v>-1.3021267498807165E-2</v>
      </c>
      <c r="Q502" s="5">
        <f t="shared" si="80"/>
        <v>-1.7442548914315625E-2</v>
      </c>
      <c r="R502" s="15">
        <f t="shared" si="81"/>
        <v>-1.8671901604186192E-2</v>
      </c>
      <c r="S502">
        <f t="shared" si="76"/>
        <v>0</v>
      </c>
      <c r="T502">
        <f t="shared" si="82"/>
        <v>230</v>
      </c>
      <c r="U502" t="b">
        <f t="shared" si="83"/>
        <v>0</v>
      </c>
      <c r="V502" s="2">
        <v>39668</v>
      </c>
    </row>
    <row r="503" spans="1:22" x14ac:dyDescent="0.2">
      <c r="A503" s="2">
        <v>39675</v>
      </c>
      <c r="B503" s="5">
        <v>6.58</v>
      </c>
      <c r="C503" s="5">
        <v>5.4254999999999995</v>
      </c>
      <c r="D503" s="5">
        <v>402.245</v>
      </c>
      <c r="E503" s="5">
        <v>352.47899999999998</v>
      </c>
      <c r="F503" s="5">
        <v>1.833</v>
      </c>
      <c r="G503" s="5">
        <v>2.8087499999999999</v>
      </c>
      <c r="H503" s="5">
        <v>4.9660000000000002</v>
      </c>
      <c r="I503" s="3">
        <v>5.75</v>
      </c>
      <c r="J503" t="s">
        <v>412</v>
      </c>
      <c r="K503">
        <v>1</v>
      </c>
      <c r="L503">
        <f t="shared" si="77"/>
        <v>0</v>
      </c>
      <c r="M503" s="5">
        <f t="shared" si="78"/>
        <v>-1.2175745267102522E-2</v>
      </c>
      <c r="N503" s="5">
        <f t="shared" si="74"/>
        <v>6.5799999999999997E-2</v>
      </c>
      <c r="O503" s="5">
        <f t="shared" si="75"/>
        <v>1.2558775303026515E-3</v>
      </c>
      <c r="P503" s="5">
        <f t="shared" si="79"/>
        <v>-1.3431622797405174E-2</v>
      </c>
      <c r="Q503" s="5">
        <f t="shared" si="80"/>
        <v>-1.2113194750014711E-2</v>
      </c>
      <c r="R503" s="15">
        <f t="shared" si="81"/>
        <v>-1.3369072280317362E-2</v>
      </c>
      <c r="S503">
        <f t="shared" si="76"/>
        <v>0</v>
      </c>
      <c r="T503">
        <f t="shared" si="82"/>
        <v>231</v>
      </c>
      <c r="U503" t="b">
        <f t="shared" si="83"/>
        <v>0</v>
      </c>
      <c r="V503" s="2">
        <v>39675</v>
      </c>
    </row>
    <row r="504" spans="1:22" x14ac:dyDescent="0.2">
      <c r="A504" s="2">
        <v>39682</v>
      </c>
      <c r="B504" s="5">
        <v>6.57</v>
      </c>
      <c r="C504" s="5">
        <v>5.3677999999999999</v>
      </c>
      <c r="D504" s="5">
        <v>419.84800000000001</v>
      </c>
      <c r="E504" s="5">
        <v>372.084</v>
      </c>
      <c r="F504" s="5">
        <v>1.6898</v>
      </c>
      <c r="G504" s="5">
        <v>2.81</v>
      </c>
      <c r="H504" s="5">
        <v>4.9640000000000004</v>
      </c>
      <c r="I504" s="3">
        <v>5.75</v>
      </c>
      <c r="J504" t="s">
        <v>413</v>
      </c>
      <c r="K504">
        <v>0</v>
      </c>
      <c r="L504">
        <f t="shared" si="77"/>
        <v>1</v>
      </c>
      <c r="M504" s="5">
        <f t="shared" si="78"/>
        <v>4.3761886412509776E-2</v>
      </c>
      <c r="N504" s="5">
        <f t="shared" si="74"/>
        <v>6.5700000000000008E-2</v>
      </c>
      <c r="O504" s="5">
        <f t="shared" si="75"/>
        <v>1.2539831784601496E-3</v>
      </c>
      <c r="P504" s="5">
        <f t="shared" si="79"/>
        <v>4.2507903234049627E-2</v>
      </c>
      <c r="Q504" s="5">
        <f t="shared" si="80"/>
        <v>5.5620334828457851E-2</v>
      </c>
      <c r="R504" s="15">
        <f t="shared" si="81"/>
        <v>5.4366351649997702E-2</v>
      </c>
      <c r="S504">
        <f t="shared" si="76"/>
        <v>0</v>
      </c>
      <c r="T504">
        <f t="shared" si="82"/>
        <v>232</v>
      </c>
      <c r="U504" t="b">
        <f t="shared" si="83"/>
        <v>0</v>
      </c>
      <c r="V504" s="2">
        <v>39682</v>
      </c>
    </row>
    <row r="505" spans="1:22" x14ac:dyDescent="0.2">
      <c r="A505" s="2">
        <v>39689</v>
      </c>
      <c r="B505" s="5">
        <v>6.58</v>
      </c>
      <c r="C505" s="5">
        <v>5.4195000000000002</v>
      </c>
      <c r="D505" s="5">
        <v>425.72699999999998</v>
      </c>
      <c r="E505" s="5">
        <v>377.41199999999998</v>
      </c>
      <c r="F505" s="5">
        <v>1.7103000000000002</v>
      </c>
      <c r="G505" s="5">
        <v>2.8106299999999997</v>
      </c>
      <c r="H505" s="5">
        <v>4.9630000000000001</v>
      </c>
      <c r="I505" s="3">
        <v>5.75</v>
      </c>
      <c r="J505" t="s">
        <v>414</v>
      </c>
      <c r="K505">
        <v>0</v>
      </c>
      <c r="L505">
        <f t="shared" si="77"/>
        <v>2</v>
      </c>
      <c r="M505" s="5">
        <f t="shared" si="78"/>
        <v>1.4002686686610311E-2</v>
      </c>
      <c r="N505" s="5">
        <f t="shared" si="74"/>
        <v>6.5799999999999997E-2</v>
      </c>
      <c r="O505" s="5">
        <f t="shared" si="75"/>
        <v>1.2558775303026515E-3</v>
      </c>
      <c r="P505" s="5">
        <f t="shared" si="79"/>
        <v>1.2746809156307659E-2</v>
      </c>
      <c r="Q505" s="5">
        <f t="shared" si="80"/>
        <v>1.4319347244170499E-2</v>
      </c>
      <c r="R505" s="15">
        <f t="shared" si="81"/>
        <v>1.3063469713867848E-2</v>
      </c>
      <c r="S505">
        <f t="shared" si="76"/>
        <v>0</v>
      </c>
      <c r="T505">
        <f t="shared" si="82"/>
        <v>233</v>
      </c>
      <c r="U505" t="b">
        <f t="shared" si="83"/>
        <v>0</v>
      </c>
      <c r="V505" s="2">
        <v>39689</v>
      </c>
    </row>
    <row r="506" spans="1:22" x14ac:dyDescent="0.2">
      <c r="A506" s="2">
        <v>39696</v>
      </c>
      <c r="B506" s="5">
        <v>6.55</v>
      </c>
      <c r="C506" s="5">
        <v>5.6094999999999997</v>
      </c>
      <c r="D506" s="5">
        <v>370.59800000000001</v>
      </c>
      <c r="E506" s="5">
        <v>324.94799999999998</v>
      </c>
      <c r="F506" s="5">
        <v>1.7715999999999998</v>
      </c>
      <c r="G506" s="5">
        <v>2.8143799999999999</v>
      </c>
      <c r="H506" s="5">
        <v>4.96</v>
      </c>
      <c r="I506" s="3">
        <v>5.75</v>
      </c>
      <c r="J506" t="s">
        <v>415</v>
      </c>
      <c r="K506">
        <v>0</v>
      </c>
      <c r="L506">
        <f t="shared" si="77"/>
        <v>3</v>
      </c>
      <c r="M506" s="5">
        <f t="shared" si="78"/>
        <v>-0.12949378357492003</v>
      </c>
      <c r="N506" s="5">
        <f t="shared" si="74"/>
        <v>6.5500000000000003E-2</v>
      </c>
      <c r="O506" s="5">
        <f t="shared" si="75"/>
        <v>1.2501943457439157E-3</v>
      </c>
      <c r="P506" s="5">
        <f t="shared" si="79"/>
        <v>-0.13074397792066395</v>
      </c>
      <c r="Q506" s="5">
        <f t="shared" si="80"/>
        <v>-0.13900988839782524</v>
      </c>
      <c r="R506" s="15">
        <f t="shared" si="81"/>
        <v>-0.14026008274356916</v>
      </c>
      <c r="S506">
        <f t="shared" si="76"/>
        <v>0</v>
      </c>
      <c r="T506">
        <f t="shared" si="82"/>
        <v>234</v>
      </c>
      <c r="U506" t="b">
        <f t="shared" si="83"/>
        <v>0</v>
      </c>
      <c r="V506" s="2">
        <v>39696</v>
      </c>
    </row>
    <row r="507" spans="1:22" x14ac:dyDescent="0.2">
      <c r="A507" s="2">
        <v>39703</v>
      </c>
      <c r="B507" s="5">
        <v>6.51</v>
      </c>
      <c r="C507" s="5">
        <v>5.7157999999999998</v>
      </c>
      <c r="D507" s="5">
        <v>370.70800000000003</v>
      </c>
      <c r="E507" s="5">
        <v>326.45</v>
      </c>
      <c r="F507" s="5">
        <v>1.4651000000000001</v>
      </c>
      <c r="G507" s="5">
        <v>2.8187500000000001</v>
      </c>
      <c r="H507" s="5">
        <v>4.9580000000000002</v>
      </c>
      <c r="I507" s="3">
        <v>5.75</v>
      </c>
      <c r="J507" t="s">
        <v>416</v>
      </c>
      <c r="K507">
        <v>0</v>
      </c>
      <c r="L507">
        <f t="shared" si="77"/>
        <v>4</v>
      </c>
      <c r="M507" s="5">
        <f t="shared" si="78"/>
        <v>2.9681757591792923E-4</v>
      </c>
      <c r="N507" s="5">
        <f t="shared" si="74"/>
        <v>6.5099999999999991E-2</v>
      </c>
      <c r="O507" s="5">
        <f t="shared" si="75"/>
        <v>1.2426161641274636E-3</v>
      </c>
      <c r="P507" s="5">
        <f t="shared" si="79"/>
        <v>-9.4579858820953433E-4</v>
      </c>
      <c r="Q507" s="5">
        <f t="shared" si="80"/>
        <v>4.6222780260225527E-3</v>
      </c>
      <c r="R507" s="15">
        <f t="shared" si="81"/>
        <v>3.3796618618950891E-3</v>
      </c>
      <c r="S507">
        <f t="shared" si="76"/>
        <v>0</v>
      </c>
      <c r="T507">
        <f t="shared" si="82"/>
        <v>235</v>
      </c>
      <c r="U507" t="b">
        <f t="shared" si="83"/>
        <v>0</v>
      </c>
      <c r="V507" s="2">
        <v>39703</v>
      </c>
    </row>
    <row r="508" spans="1:22" x14ac:dyDescent="0.2">
      <c r="A508" s="2">
        <v>39710</v>
      </c>
      <c r="B508" s="5">
        <v>6.99</v>
      </c>
      <c r="C508" s="5">
        <v>5.6882999999999999</v>
      </c>
      <c r="D508" s="5">
        <v>362.012</v>
      </c>
      <c r="E508" s="5">
        <v>320.69799999999998</v>
      </c>
      <c r="F508" s="5">
        <v>0.88390000000000002</v>
      </c>
      <c r="G508" s="5">
        <v>3.21</v>
      </c>
      <c r="H508" s="5">
        <v>5.0049999999999999</v>
      </c>
      <c r="I508" s="3">
        <v>5.75</v>
      </c>
      <c r="J508" t="s">
        <v>417</v>
      </c>
      <c r="K508">
        <v>0</v>
      </c>
      <c r="L508">
        <f t="shared" si="77"/>
        <v>5</v>
      </c>
      <c r="M508" s="5">
        <f t="shared" si="78"/>
        <v>-2.3457815855066566E-2</v>
      </c>
      <c r="N508" s="5">
        <f t="shared" si="74"/>
        <v>6.9900000000000004E-2</v>
      </c>
      <c r="O508" s="5">
        <f t="shared" si="75"/>
        <v>1.333508949428186E-3</v>
      </c>
      <c r="P508" s="5">
        <f t="shared" si="79"/>
        <v>-2.4791324804494752E-2</v>
      </c>
      <c r="Q508" s="5">
        <f t="shared" si="80"/>
        <v>-1.7619849900444184E-2</v>
      </c>
      <c r="R508" s="15">
        <f t="shared" si="81"/>
        <v>-1.895335884987237E-2</v>
      </c>
      <c r="S508">
        <f t="shared" si="76"/>
        <v>0</v>
      </c>
      <c r="T508">
        <f t="shared" si="82"/>
        <v>236</v>
      </c>
      <c r="U508" t="b">
        <f t="shared" si="83"/>
        <v>0</v>
      </c>
      <c r="V508" s="2">
        <v>39710</v>
      </c>
    </row>
    <row r="509" spans="1:22" x14ac:dyDescent="0.2">
      <c r="A509" s="2">
        <v>39717</v>
      </c>
      <c r="B509" s="5">
        <v>7.51</v>
      </c>
      <c r="C509" s="5">
        <v>5.6547000000000001</v>
      </c>
      <c r="D509" s="5">
        <v>329.16699999999997</v>
      </c>
      <c r="E509" s="5">
        <v>290.97300000000001</v>
      </c>
      <c r="F509" s="5">
        <v>0.84319999999999995</v>
      </c>
      <c r="G509" s="5">
        <v>3.7618800000000001</v>
      </c>
      <c r="H509" s="5">
        <v>5.1420000000000003</v>
      </c>
      <c r="I509" s="3">
        <v>5.75</v>
      </c>
      <c r="J509" t="s">
        <v>418</v>
      </c>
      <c r="K509">
        <v>1</v>
      </c>
      <c r="L509">
        <f t="shared" si="77"/>
        <v>0</v>
      </c>
      <c r="M509" s="5">
        <f t="shared" si="78"/>
        <v>-9.0729036606521429E-2</v>
      </c>
      <c r="N509" s="5">
        <f t="shared" si="74"/>
        <v>7.51E-2</v>
      </c>
      <c r="O509" s="5">
        <f t="shared" si="75"/>
        <v>1.431864536609373E-3</v>
      </c>
      <c r="P509" s="5">
        <f t="shared" si="79"/>
        <v>-9.2160901143130802E-2</v>
      </c>
      <c r="Q509" s="5">
        <f t="shared" si="80"/>
        <v>-9.2688448322097328E-2</v>
      </c>
      <c r="R509" s="15">
        <f t="shared" si="81"/>
        <v>-9.4120312858706701E-2</v>
      </c>
      <c r="S509">
        <f t="shared" si="76"/>
        <v>0</v>
      </c>
      <c r="T509">
        <f t="shared" si="82"/>
        <v>237</v>
      </c>
      <c r="U509" t="b">
        <f t="shared" si="83"/>
        <v>0</v>
      </c>
      <c r="V509" s="2">
        <v>39717</v>
      </c>
    </row>
    <row r="510" spans="1:22" x14ac:dyDescent="0.2">
      <c r="A510" s="2">
        <v>39724</v>
      </c>
      <c r="B510" s="5">
        <v>7.64</v>
      </c>
      <c r="C510" s="5">
        <v>6.03</v>
      </c>
      <c r="D510" s="5">
        <v>306.93099999999998</v>
      </c>
      <c r="E510" s="5">
        <v>270.69299999999998</v>
      </c>
      <c r="F510" s="5">
        <v>0.46689999999999998</v>
      </c>
      <c r="G510" s="5">
        <v>4.3337500000000002</v>
      </c>
      <c r="H510" s="5">
        <v>5.3390000000000004</v>
      </c>
      <c r="I510" s="3">
        <v>5.75</v>
      </c>
      <c r="J510" t="s">
        <v>419</v>
      </c>
      <c r="K510">
        <v>0</v>
      </c>
      <c r="L510">
        <f t="shared" si="77"/>
        <v>1</v>
      </c>
      <c r="M510" s="5">
        <f t="shared" si="78"/>
        <v>-6.7552336655861578E-2</v>
      </c>
      <c r="N510" s="5">
        <f t="shared" si="74"/>
        <v>7.6399999999999996E-2</v>
      </c>
      <c r="O510" s="5">
        <f t="shared" si="75"/>
        <v>1.4564353311472544E-3</v>
      </c>
      <c r="P510" s="5">
        <f t="shared" si="79"/>
        <v>-6.9008771987008832E-2</v>
      </c>
      <c r="Q510" s="5">
        <f t="shared" si="80"/>
        <v>-6.9697188398923693E-2</v>
      </c>
      <c r="R510" s="15">
        <f t="shared" si="81"/>
        <v>-7.1153623730070947E-2</v>
      </c>
      <c r="S510">
        <f t="shared" si="76"/>
        <v>0</v>
      </c>
      <c r="T510">
        <f t="shared" si="82"/>
        <v>238</v>
      </c>
      <c r="U510" t="b">
        <f t="shared" si="83"/>
        <v>0</v>
      </c>
      <c r="V510" s="2">
        <v>39724</v>
      </c>
    </row>
    <row r="511" spans="1:22" x14ac:dyDescent="0.2">
      <c r="A511" s="2">
        <v>39731</v>
      </c>
      <c r="B511" s="5">
        <v>7.48</v>
      </c>
      <c r="C511" s="5">
        <v>6.3177000000000003</v>
      </c>
      <c r="D511" s="5">
        <v>239.71899999999999</v>
      </c>
      <c r="E511" s="5">
        <v>211.28</v>
      </c>
      <c r="F511" s="5">
        <v>0.18260000000000001</v>
      </c>
      <c r="G511" s="5">
        <v>4.8187499999999996</v>
      </c>
      <c r="H511" s="5">
        <v>5.3810000000000002</v>
      </c>
      <c r="I511" s="3">
        <v>5.75</v>
      </c>
      <c r="J511" t="s">
        <v>420</v>
      </c>
      <c r="K511">
        <v>0</v>
      </c>
      <c r="L511">
        <f t="shared" si="77"/>
        <v>2</v>
      </c>
      <c r="M511" s="5">
        <f t="shared" si="78"/>
        <v>-0.21898081327725116</v>
      </c>
      <c r="N511" s="5">
        <f t="shared" si="74"/>
        <v>7.4800000000000005E-2</v>
      </c>
      <c r="O511" s="5">
        <f t="shared" si="75"/>
        <v>1.4261933257533332E-3</v>
      </c>
      <c r="P511" s="5">
        <f t="shared" si="79"/>
        <v>-0.2204070066030045</v>
      </c>
      <c r="Q511" s="5">
        <f t="shared" si="80"/>
        <v>-0.21948480381834767</v>
      </c>
      <c r="R511" s="15">
        <f t="shared" si="81"/>
        <v>-0.22091099714410101</v>
      </c>
      <c r="S511">
        <f t="shared" si="76"/>
        <v>0</v>
      </c>
      <c r="T511">
        <f t="shared" si="82"/>
        <v>239</v>
      </c>
      <c r="U511" t="b">
        <f t="shared" si="83"/>
        <v>0</v>
      </c>
      <c r="V511" s="2">
        <v>39731</v>
      </c>
    </row>
    <row r="512" spans="1:22" x14ac:dyDescent="0.2">
      <c r="A512" s="37">
        <v>39738</v>
      </c>
      <c r="B512" s="38">
        <v>6.52</v>
      </c>
      <c r="C512" s="38">
        <v>6.5844000000000005</v>
      </c>
      <c r="D512" s="38">
        <v>232.13499999999999</v>
      </c>
      <c r="E512" s="38">
        <v>202.01</v>
      </c>
      <c r="F512" s="38">
        <v>0.7923</v>
      </c>
      <c r="G512" s="38">
        <v>4.4187500000000002</v>
      </c>
      <c r="H512" s="38">
        <v>5.0449999999999999</v>
      </c>
      <c r="I512" s="39">
        <v>5.25</v>
      </c>
      <c r="J512" s="36" t="s">
        <v>421</v>
      </c>
      <c r="K512" s="36">
        <v>1</v>
      </c>
      <c r="L512" s="36">
        <f t="shared" si="77"/>
        <v>0</v>
      </c>
      <c r="M512" s="38">
        <f t="shared" si="78"/>
        <v>-3.1637041702993973E-2</v>
      </c>
      <c r="N512" s="38">
        <f t="shared" si="74"/>
        <v>6.5199999999999994E-2</v>
      </c>
      <c r="O512" s="38">
        <f t="shared" si="75"/>
        <v>1.2445107740597372E-3</v>
      </c>
      <c r="P512" s="38">
        <f t="shared" si="79"/>
        <v>-3.288155247705371E-2</v>
      </c>
      <c r="Q512" s="38">
        <f t="shared" si="80"/>
        <v>-4.3875425975009485E-2</v>
      </c>
      <c r="R512" s="45">
        <f t="shared" si="81"/>
        <v>-4.5119936749069223E-2</v>
      </c>
      <c r="S512" s="36">
        <f t="shared" si="76"/>
        <v>1</v>
      </c>
      <c r="T512" s="36">
        <f t="shared" si="82"/>
        <v>0</v>
      </c>
      <c r="U512" s="43">
        <f t="shared" si="83"/>
        <v>0</v>
      </c>
      <c r="V512" s="37">
        <v>39738</v>
      </c>
    </row>
    <row r="513" spans="1:22" x14ac:dyDescent="0.2">
      <c r="A513" s="2">
        <v>39745</v>
      </c>
      <c r="B513" s="5">
        <v>6.61</v>
      </c>
      <c r="C513" s="5">
        <v>6.9951999999999996</v>
      </c>
      <c r="D513" s="5">
        <v>221.12299999999999</v>
      </c>
      <c r="E513" s="5">
        <v>192.827</v>
      </c>
      <c r="F513" s="5">
        <v>0.84319999999999995</v>
      </c>
      <c r="G513" s="5">
        <v>3.5162499999999999</v>
      </c>
      <c r="H513" s="5">
        <v>4.9180000000000001</v>
      </c>
      <c r="I513" s="3">
        <v>5.25</v>
      </c>
      <c r="J513" t="s">
        <v>422</v>
      </c>
      <c r="K513">
        <v>0</v>
      </c>
      <c r="L513">
        <f t="shared" si="77"/>
        <v>1</v>
      </c>
      <c r="M513" s="5">
        <f t="shared" si="78"/>
        <v>-4.743791328321878E-2</v>
      </c>
      <c r="N513" s="5">
        <f t="shared" si="74"/>
        <v>6.6100000000000006E-2</v>
      </c>
      <c r="O513" s="5">
        <f t="shared" si="75"/>
        <v>1.2615603277907894E-3</v>
      </c>
      <c r="P513" s="5">
        <f t="shared" si="79"/>
        <v>-4.8699473611009569E-2</v>
      </c>
      <c r="Q513" s="5">
        <f t="shared" si="80"/>
        <v>-4.5458145636354641E-2</v>
      </c>
      <c r="R513" s="15">
        <f t="shared" si="81"/>
        <v>-4.671970596414543E-2</v>
      </c>
      <c r="S513">
        <f t="shared" si="76"/>
        <v>0</v>
      </c>
      <c r="T513">
        <f t="shared" si="82"/>
        <v>1</v>
      </c>
      <c r="U513" t="b">
        <f t="shared" si="83"/>
        <v>0</v>
      </c>
      <c r="V513" s="2">
        <v>39745</v>
      </c>
    </row>
    <row r="514" spans="1:22" x14ac:dyDescent="0.2">
      <c r="A514" s="37">
        <v>39752</v>
      </c>
      <c r="B514" s="38">
        <v>6.71</v>
      </c>
      <c r="C514" s="38">
        <v>6.7270000000000003</v>
      </c>
      <c r="D514" s="38">
        <v>244.8</v>
      </c>
      <c r="E514" s="38">
        <v>214.54300000000001</v>
      </c>
      <c r="F514" s="38">
        <v>0.436</v>
      </c>
      <c r="G514" s="38">
        <v>3.0262500000000001</v>
      </c>
      <c r="H514" s="38">
        <v>4.76</v>
      </c>
      <c r="I514" s="39">
        <v>4.75</v>
      </c>
      <c r="J514" s="36" t="s">
        <v>423</v>
      </c>
      <c r="K514" s="36">
        <v>1</v>
      </c>
      <c r="L514" s="36">
        <f t="shared" si="77"/>
        <v>0</v>
      </c>
      <c r="M514" s="38">
        <f t="shared" si="78"/>
        <v>0.10707615218679201</v>
      </c>
      <c r="N514" s="38">
        <f t="shared" si="74"/>
        <v>6.7099999999999993E-2</v>
      </c>
      <c r="O514" s="38">
        <f t="shared" si="75"/>
        <v>1.2805001912805647E-3</v>
      </c>
      <c r="P514" s="38">
        <f t="shared" si="79"/>
        <v>0.10579565199551144</v>
      </c>
      <c r="Q514" s="38">
        <f t="shared" si="80"/>
        <v>0.11261908342711346</v>
      </c>
      <c r="R514" s="44">
        <f t="shared" si="81"/>
        <v>0.1113385832358329</v>
      </c>
      <c r="S514" s="36">
        <f t="shared" si="76"/>
        <v>1</v>
      </c>
      <c r="T514" s="36">
        <f t="shared" si="82"/>
        <v>0</v>
      </c>
      <c r="U514">
        <f t="shared" si="83"/>
        <v>1</v>
      </c>
      <c r="V514" s="37">
        <v>39752</v>
      </c>
    </row>
    <row r="515" spans="1:22" x14ac:dyDescent="0.2">
      <c r="A515" s="2">
        <v>39759</v>
      </c>
      <c r="B515" s="5">
        <v>6.51</v>
      </c>
      <c r="C515" s="5">
        <v>6.9077000000000002</v>
      </c>
      <c r="D515" s="5">
        <v>251.37100000000001</v>
      </c>
      <c r="E515" s="5">
        <v>220.62200000000001</v>
      </c>
      <c r="F515" s="5">
        <v>0.28410000000000002</v>
      </c>
      <c r="G515" s="5">
        <v>2.29</v>
      </c>
      <c r="H515" s="5">
        <v>4.4740000000000002</v>
      </c>
      <c r="I515" s="3">
        <v>4.75</v>
      </c>
      <c r="J515" t="s">
        <v>424</v>
      </c>
      <c r="K515">
        <v>0</v>
      </c>
      <c r="L515">
        <f t="shared" si="77"/>
        <v>1</v>
      </c>
      <c r="M515" s="5">
        <f t="shared" si="78"/>
        <v>2.6842320261437846E-2</v>
      </c>
      <c r="N515" s="5">
        <f t="shared" ref="N515:N578" si="84">B515/100</f>
        <v>6.5099999999999991E-2</v>
      </c>
      <c r="O515" s="5">
        <f t="shared" ref="O515:O578" si="85">(1+N515/4)^(1/13)-1</f>
        <v>1.2426161641274636E-3</v>
      </c>
      <c r="P515" s="5">
        <f t="shared" si="79"/>
        <v>2.5599704097310383E-2</v>
      </c>
      <c r="Q515" s="5">
        <f t="shared" si="80"/>
        <v>2.8334646201460867E-2</v>
      </c>
      <c r="R515" s="15">
        <f t="shared" si="81"/>
        <v>2.7092030037333403E-2</v>
      </c>
      <c r="S515">
        <f t="shared" ref="S515:S578" si="86">IF(I515&lt;I514,1,0)</f>
        <v>0</v>
      </c>
      <c r="T515">
        <f t="shared" si="82"/>
        <v>1</v>
      </c>
      <c r="U515" t="b">
        <f t="shared" si="83"/>
        <v>0</v>
      </c>
      <c r="V515" s="2">
        <v>39759</v>
      </c>
    </row>
    <row r="516" spans="1:22" x14ac:dyDescent="0.2">
      <c r="A516" s="2">
        <v>39766</v>
      </c>
      <c r="B516" s="5">
        <v>6.23</v>
      </c>
      <c r="C516" s="5">
        <v>6.9539999999999997</v>
      </c>
      <c r="D516" s="5">
        <v>222.04499999999999</v>
      </c>
      <c r="E516" s="5">
        <v>193.072</v>
      </c>
      <c r="F516" s="5">
        <v>0.1318</v>
      </c>
      <c r="G516" s="5">
        <v>2.2362500000000001</v>
      </c>
      <c r="H516" s="5">
        <v>4.2229999999999999</v>
      </c>
      <c r="I516" s="3">
        <v>4.75</v>
      </c>
      <c r="J516" t="s">
        <v>425</v>
      </c>
      <c r="K516">
        <v>0</v>
      </c>
      <c r="L516">
        <f t="shared" ref="L516:L579" si="87">IF(K516=1,0,L515+1)</f>
        <v>2</v>
      </c>
      <c r="M516" s="5">
        <f t="shared" ref="M516:M579" si="88">D516/D515-1</f>
        <v>-0.11666421345342148</v>
      </c>
      <c r="N516" s="5">
        <f t="shared" si="84"/>
        <v>6.2300000000000001E-2</v>
      </c>
      <c r="O516" s="5">
        <f t="shared" si="85"/>
        <v>1.1895496116234305E-3</v>
      </c>
      <c r="P516" s="5">
        <f t="shared" ref="P516:P579" si="89">M516-O516</f>
        <v>-0.11785376306504491</v>
      </c>
      <c r="Q516" s="5">
        <f t="shared" ref="Q516:Q579" si="90">E516/E515-1</f>
        <v>-0.1248742192528397</v>
      </c>
      <c r="R516" s="15">
        <f t="shared" ref="R516:R579" si="91">Q516-O516</f>
        <v>-0.12606376886446313</v>
      </c>
      <c r="S516">
        <f t="shared" si="86"/>
        <v>0</v>
      </c>
      <c r="T516">
        <f t="shared" si="82"/>
        <v>2</v>
      </c>
      <c r="U516" t="b">
        <f t="shared" si="83"/>
        <v>0</v>
      </c>
      <c r="V516" s="2">
        <v>39766</v>
      </c>
    </row>
    <row r="517" spans="1:22" x14ac:dyDescent="0.2">
      <c r="A517" s="2">
        <v>39773</v>
      </c>
      <c r="B517" s="5">
        <v>5.62</v>
      </c>
      <c r="C517" s="5">
        <v>7.1707999999999998</v>
      </c>
      <c r="D517" s="5">
        <v>188.22900000000001</v>
      </c>
      <c r="E517" s="5">
        <v>162.91999999999999</v>
      </c>
      <c r="F517" s="5">
        <v>1.01E-2</v>
      </c>
      <c r="G517" s="5">
        <v>2.1575000000000002</v>
      </c>
      <c r="H517" s="5">
        <v>4.0209999999999999</v>
      </c>
      <c r="I517" s="3">
        <v>4.75</v>
      </c>
      <c r="J517" t="s">
        <v>426</v>
      </c>
      <c r="K517">
        <v>0</v>
      </c>
      <c r="L517">
        <f t="shared" si="87"/>
        <v>3</v>
      </c>
      <c r="M517" s="5">
        <f t="shared" si="88"/>
        <v>-0.15229345402958849</v>
      </c>
      <c r="N517" s="5">
        <f t="shared" si="84"/>
        <v>5.62E-2</v>
      </c>
      <c r="O517" s="5">
        <f t="shared" si="85"/>
        <v>1.0738233372562522E-3</v>
      </c>
      <c r="P517" s="5">
        <f t="shared" si="89"/>
        <v>-0.15336727736684475</v>
      </c>
      <c r="Q517" s="5">
        <f t="shared" si="90"/>
        <v>-0.15616971906853405</v>
      </c>
      <c r="R517" s="15">
        <f t="shared" si="91"/>
        <v>-0.1572435424057903</v>
      </c>
      <c r="S517">
        <f t="shared" si="86"/>
        <v>0</v>
      </c>
      <c r="T517">
        <f t="shared" si="82"/>
        <v>3</v>
      </c>
      <c r="U517" t="b">
        <f t="shared" si="83"/>
        <v>0</v>
      </c>
      <c r="V517" s="2">
        <v>39773</v>
      </c>
    </row>
    <row r="518" spans="1:22" x14ac:dyDescent="0.2">
      <c r="A518" s="2">
        <v>39780</v>
      </c>
      <c r="B518" s="5">
        <v>6.11</v>
      </c>
      <c r="C518" s="5">
        <v>7.0130999999999997</v>
      </c>
      <c r="D518" s="5">
        <v>219.874</v>
      </c>
      <c r="E518" s="5">
        <v>192.79300000000001</v>
      </c>
      <c r="F518" s="5">
        <v>4.0599999999999997E-2</v>
      </c>
      <c r="G518" s="5">
        <v>2.2168800000000002</v>
      </c>
      <c r="H518" s="5">
        <v>3.8529999999999998</v>
      </c>
      <c r="I518" s="3">
        <v>4.75</v>
      </c>
      <c r="J518" t="s">
        <v>427</v>
      </c>
      <c r="K518">
        <v>0</v>
      </c>
      <c r="L518">
        <f t="shared" si="87"/>
        <v>4</v>
      </c>
      <c r="M518" s="5">
        <f t="shared" si="88"/>
        <v>0.16811968400193367</v>
      </c>
      <c r="N518" s="5">
        <f t="shared" si="84"/>
        <v>6.1100000000000002E-2</v>
      </c>
      <c r="O518" s="5">
        <f t="shared" si="85"/>
        <v>1.166796467026332E-3</v>
      </c>
      <c r="P518" s="5">
        <f t="shared" si="89"/>
        <v>0.16695288753490733</v>
      </c>
      <c r="Q518" s="5">
        <f t="shared" si="90"/>
        <v>0.1833599312546037</v>
      </c>
      <c r="R518" s="15">
        <f t="shared" si="91"/>
        <v>0.18219313478757737</v>
      </c>
      <c r="S518">
        <f t="shared" si="86"/>
        <v>0</v>
      </c>
      <c r="T518">
        <f t="shared" ref="T518:T581" si="92">IF(S518=1,0,T517+1)</f>
        <v>4</v>
      </c>
      <c r="U518" t="b">
        <f t="shared" ref="U518:U581" si="93">IF(S518=1,IF(R518&gt;0,1,0))</f>
        <v>0</v>
      </c>
      <c r="V518" s="2">
        <v>39780</v>
      </c>
    </row>
    <row r="519" spans="1:22" x14ac:dyDescent="0.2">
      <c r="A519" s="2">
        <v>39787</v>
      </c>
      <c r="B519" s="5">
        <v>4.8600000000000003</v>
      </c>
      <c r="C519" s="5">
        <v>7.2229000000000001</v>
      </c>
      <c r="D519" s="5">
        <v>190.17099999999999</v>
      </c>
      <c r="E519" s="5">
        <v>164.90299999999999</v>
      </c>
      <c r="F519" s="5">
        <v>1.4999999999999999E-2</v>
      </c>
      <c r="G519" s="5">
        <v>2.1856300000000002</v>
      </c>
      <c r="H519" s="5">
        <v>3.5629999999999997</v>
      </c>
      <c r="I519" s="3">
        <v>4.75</v>
      </c>
      <c r="J519" t="s">
        <v>428</v>
      </c>
      <c r="K519">
        <v>0</v>
      </c>
      <c r="L519">
        <f t="shared" si="87"/>
        <v>5</v>
      </c>
      <c r="M519" s="5">
        <f t="shared" si="88"/>
        <v>-0.13509100666745499</v>
      </c>
      <c r="N519" s="5">
        <f t="shared" si="84"/>
        <v>4.8600000000000004E-2</v>
      </c>
      <c r="O519" s="5">
        <f t="shared" si="85"/>
        <v>9.294148097058752E-4</v>
      </c>
      <c r="P519" s="5">
        <f t="shared" si="89"/>
        <v>-0.13602042147716087</v>
      </c>
      <c r="Q519" s="5">
        <f t="shared" si="90"/>
        <v>-0.1446629286333011</v>
      </c>
      <c r="R519" s="15">
        <f t="shared" si="91"/>
        <v>-0.14559234344300698</v>
      </c>
      <c r="S519">
        <f t="shared" si="86"/>
        <v>0</v>
      </c>
      <c r="T519">
        <f t="shared" si="92"/>
        <v>5</v>
      </c>
      <c r="U519" t="b">
        <f t="shared" si="93"/>
        <v>0</v>
      </c>
      <c r="V519" s="2">
        <v>39787</v>
      </c>
    </row>
    <row r="520" spans="1:22" x14ac:dyDescent="0.2">
      <c r="A520" s="2">
        <v>39794</v>
      </c>
      <c r="B520" s="5">
        <v>4.3899999999999997</v>
      </c>
      <c r="C520" s="5">
        <v>6.9292999999999996</v>
      </c>
      <c r="D520" s="5">
        <v>208.26599999999999</v>
      </c>
      <c r="E520" s="5">
        <v>182.58600000000001</v>
      </c>
      <c r="F520" s="5">
        <v>5.0000000000000001E-3</v>
      </c>
      <c r="G520" s="5">
        <v>1.9212500000000001</v>
      </c>
      <c r="H520" s="5">
        <v>3.282</v>
      </c>
      <c r="I520" s="3">
        <v>4.75</v>
      </c>
      <c r="J520" t="s">
        <v>429</v>
      </c>
      <c r="K520">
        <v>0</v>
      </c>
      <c r="L520">
        <f t="shared" si="87"/>
        <v>6</v>
      </c>
      <c r="M520" s="5">
        <f t="shared" si="88"/>
        <v>9.5151206019845391E-2</v>
      </c>
      <c r="N520" s="5">
        <f t="shared" si="84"/>
        <v>4.3899999999999995E-2</v>
      </c>
      <c r="O520" s="5">
        <f t="shared" si="85"/>
        <v>8.3998426169396012E-4</v>
      </c>
      <c r="P520" s="5">
        <f t="shared" si="89"/>
        <v>9.4311221758151431E-2</v>
      </c>
      <c r="Q520" s="5">
        <f t="shared" si="90"/>
        <v>0.1072327368210404</v>
      </c>
      <c r="R520" s="15">
        <f t="shared" si="91"/>
        <v>0.10639275255934644</v>
      </c>
      <c r="S520">
        <f t="shared" si="86"/>
        <v>0</v>
      </c>
      <c r="T520">
        <f t="shared" si="92"/>
        <v>6</v>
      </c>
      <c r="U520" t="b">
        <f t="shared" si="93"/>
        <v>0</v>
      </c>
      <c r="V520" s="2">
        <v>39794</v>
      </c>
    </row>
    <row r="521" spans="1:22" x14ac:dyDescent="0.2">
      <c r="A521" s="37">
        <v>39801</v>
      </c>
      <c r="B521" s="38">
        <v>3.87</v>
      </c>
      <c r="C521" s="38">
        <v>7.016</v>
      </c>
      <c r="D521" s="38">
        <v>218.684</v>
      </c>
      <c r="E521" s="38">
        <v>192.29</v>
      </c>
      <c r="F521" s="38">
        <v>1.4999999999999999E-2</v>
      </c>
      <c r="G521" s="38">
        <v>1.4975000000000001</v>
      </c>
      <c r="H521" s="38">
        <v>3.0819999999999999</v>
      </c>
      <c r="I521" s="39">
        <v>3</v>
      </c>
      <c r="J521" s="36" t="s">
        <v>430</v>
      </c>
      <c r="K521" s="36">
        <v>1</v>
      </c>
      <c r="L521" s="36">
        <f t="shared" si="87"/>
        <v>0</v>
      </c>
      <c r="M521" s="38">
        <f t="shared" si="88"/>
        <v>5.002256729374932E-2</v>
      </c>
      <c r="N521" s="38">
        <f t="shared" si="84"/>
        <v>3.8699999999999998E-2</v>
      </c>
      <c r="O521" s="38">
        <f t="shared" si="85"/>
        <v>7.4092795868541117E-4</v>
      </c>
      <c r="P521" s="38">
        <f t="shared" si="89"/>
        <v>4.9281639335063909E-2</v>
      </c>
      <c r="Q521" s="38">
        <f t="shared" si="90"/>
        <v>5.3147557863143735E-2</v>
      </c>
      <c r="R521" s="44">
        <f t="shared" si="91"/>
        <v>5.2406629904458324E-2</v>
      </c>
      <c r="S521" s="36">
        <f t="shared" si="86"/>
        <v>1</v>
      </c>
      <c r="T521" s="36">
        <f t="shared" si="92"/>
        <v>0</v>
      </c>
      <c r="U521">
        <f t="shared" si="93"/>
        <v>1</v>
      </c>
      <c r="V521" s="37">
        <v>39801</v>
      </c>
    </row>
    <row r="522" spans="1:22" x14ac:dyDescent="0.2">
      <c r="A522" s="2">
        <v>39808</v>
      </c>
      <c r="B522" s="5">
        <v>4.1399999999999997</v>
      </c>
      <c r="C522" s="5">
        <v>7.1234999999999999</v>
      </c>
      <c r="D522" s="5">
        <v>215.22</v>
      </c>
      <c r="E522" s="5">
        <v>188.93700000000001</v>
      </c>
      <c r="F522" s="5">
        <v>-1.01E-2</v>
      </c>
      <c r="G522" s="5">
        <v>1.4675</v>
      </c>
      <c r="H522" s="5">
        <v>2.9910000000000001</v>
      </c>
      <c r="I522" s="3">
        <v>3</v>
      </c>
      <c r="J522" t="s">
        <v>431</v>
      </c>
      <c r="K522">
        <v>0</v>
      </c>
      <c r="L522">
        <f t="shared" si="87"/>
        <v>1</v>
      </c>
      <c r="M522" s="5">
        <f t="shared" si="88"/>
        <v>-1.5840207788407001E-2</v>
      </c>
      <c r="N522" s="5">
        <f t="shared" si="84"/>
        <v>4.1399999999999999E-2</v>
      </c>
      <c r="O522" s="5">
        <f t="shared" si="85"/>
        <v>7.923757237062734E-4</v>
      </c>
      <c r="P522" s="5">
        <f t="shared" si="89"/>
        <v>-1.6632583512113275E-2</v>
      </c>
      <c r="Q522" s="5">
        <f t="shared" si="90"/>
        <v>-1.7437204222788383E-2</v>
      </c>
      <c r="R522" s="15">
        <f t="shared" si="91"/>
        <v>-1.8229579946494656E-2</v>
      </c>
      <c r="S522">
        <f t="shared" si="86"/>
        <v>0</v>
      </c>
      <c r="T522">
        <f t="shared" si="92"/>
        <v>1</v>
      </c>
      <c r="U522" t="b">
        <f t="shared" si="93"/>
        <v>0</v>
      </c>
      <c r="V522" s="2">
        <v>39808</v>
      </c>
    </row>
    <row r="523" spans="1:22" x14ac:dyDescent="0.2">
      <c r="A523" s="2">
        <v>39815</v>
      </c>
      <c r="B523" s="5">
        <v>4.0199999999999996</v>
      </c>
      <c r="C523" s="5">
        <v>6.8818000000000001</v>
      </c>
      <c r="D523" s="5">
        <v>239.24</v>
      </c>
      <c r="E523" s="5">
        <v>211.68</v>
      </c>
      <c r="F523" s="5">
        <v>7.9100000000000004E-2</v>
      </c>
      <c r="G523" s="5">
        <v>1.4125000000000001</v>
      </c>
      <c r="H523" s="5">
        <v>2.859</v>
      </c>
      <c r="I523" s="3">
        <v>3</v>
      </c>
      <c r="J523" t="s">
        <v>432</v>
      </c>
      <c r="K523">
        <v>0</v>
      </c>
      <c r="L523">
        <f t="shared" si="87"/>
        <v>2</v>
      </c>
      <c r="M523" s="5">
        <f t="shared" si="88"/>
        <v>0.11160672799925653</v>
      </c>
      <c r="N523" s="5">
        <f t="shared" si="84"/>
        <v>4.0199999999999993E-2</v>
      </c>
      <c r="O523" s="5">
        <f t="shared" si="85"/>
        <v>7.6951396855906573E-4</v>
      </c>
      <c r="P523" s="5">
        <f t="shared" si="89"/>
        <v>0.11083721403069746</v>
      </c>
      <c r="Q523" s="5">
        <f t="shared" si="90"/>
        <v>0.120373457819273</v>
      </c>
      <c r="R523" s="15">
        <f t="shared" si="91"/>
        <v>0.11960394385071393</v>
      </c>
      <c r="S523">
        <f t="shared" si="86"/>
        <v>0</v>
      </c>
      <c r="T523">
        <f t="shared" si="92"/>
        <v>2</v>
      </c>
      <c r="U523" t="b">
        <f t="shared" si="93"/>
        <v>0</v>
      </c>
      <c r="V523" s="2">
        <v>39815</v>
      </c>
    </row>
    <row r="524" spans="1:22" x14ac:dyDescent="0.2">
      <c r="A524" s="2">
        <v>39822</v>
      </c>
      <c r="B524" s="5">
        <v>3.89</v>
      </c>
      <c r="C524" s="5">
        <v>6.9908000000000001</v>
      </c>
      <c r="D524" s="5">
        <v>237.523</v>
      </c>
      <c r="E524" s="5">
        <v>210.37899999999999</v>
      </c>
      <c r="F524" s="5">
        <v>5.5800000000000002E-2</v>
      </c>
      <c r="G524" s="5">
        <v>1.26</v>
      </c>
      <c r="H524" s="5">
        <v>2.6920000000000002</v>
      </c>
      <c r="I524" s="3">
        <v>3</v>
      </c>
      <c r="J524" t="s">
        <v>433</v>
      </c>
      <c r="K524">
        <v>0</v>
      </c>
      <c r="L524">
        <f t="shared" si="87"/>
        <v>3</v>
      </c>
      <c r="M524" s="5">
        <f t="shared" si="88"/>
        <v>-7.1768934960709796E-3</v>
      </c>
      <c r="N524" s="5">
        <f t="shared" si="84"/>
        <v>3.8900000000000004E-2</v>
      </c>
      <c r="O524" s="5">
        <f t="shared" si="85"/>
        <v>7.4473999285462611E-4</v>
      </c>
      <c r="P524" s="5">
        <f t="shared" si="89"/>
        <v>-7.9216334889256057E-3</v>
      </c>
      <c r="Q524" s="5">
        <f t="shared" si="90"/>
        <v>-6.1460695389267128E-3</v>
      </c>
      <c r="R524" s="15">
        <f t="shared" si="91"/>
        <v>-6.8908095317813389E-3</v>
      </c>
      <c r="S524">
        <f t="shared" si="86"/>
        <v>0</v>
      </c>
      <c r="T524">
        <f t="shared" si="92"/>
        <v>3</v>
      </c>
      <c r="U524" t="b">
        <f t="shared" si="93"/>
        <v>0</v>
      </c>
      <c r="V524" s="2">
        <v>39822</v>
      </c>
    </row>
    <row r="525" spans="1:22" x14ac:dyDescent="0.2">
      <c r="A525" s="2">
        <v>39829</v>
      </c>
      <c r="B525" s="5">
        <v>3.54</v>
      </c>
      <c r="C525" s="5">
        <v>6.9394999999999998</v>
      </c>
      <c r="D525" s="5">
        <v>230.624</v>
      </c>
      <c r="E525" s="5">
        <v>204.63800000000001</v>
      </c>
      <c r="F525" s="5">
        <v>0.1116</v>
      </c>
      <c r="G525" s="5">
        <v>1.1425000000000001</v>
      </c>
      <c r="H525" s="5">
        <v>2.4529999999999998</v>
      </c>
      <c r="I525" s="3">
        <v>3</v>
      </c>
      <c r="J525" t="s">
        <v>434</v>
      </c>
      <c r="K525">
        <v>0</v>
      </c>
      <c r="L525">
        <f t="shared" si="87"/>
        <v>4</v>
      </c>
      <c r="M525" s="5">
        <f t="shared" si="88"/>
        <v>-2.9045608214783414E-2</v>
      </c>
      <c r="N525" s="5">
        <f t="shared" si="84"/>
        <v>3.5400000000000001E-2</v>
      </c>
      <c r="O525" s="5">
        <f t="shared" si="85"/>
        <v>6.7800422399155735E-4</v>
      </c>
      <c r="P525" s="5">
        <f t="shared" si="89"/>
        <v>-2.9723612438774971E-2</v>
      </c>
      <c r="Q525" s="5">
        <f t="shared" si="90"/>
        <v>-2.7288845369547232E-2</v>
      </c>
      <c r="R525" s="15">
        <f t="shared" si="91"/>
        <v>-2.796684959353879E-2</v>
      </c>
      <c r="S525">
        <f t="shared" si="86"/>
        <v>0</v>
      </c>
      <c r="T525">
        <f t="shared" si="92"/>
        <v>4</v>
      </c>
      <c r="U525" t="b">
        <f t="shared" si="93"/>
        <v>0</v>
      </c>
      <c r="V525" s="2">
        <v>39829</v>
      </c>
    </row>
    <row r="526" spans="1:22" x14ac:dyDescent="0.2">
      <c r="A526" s="2">
        <v>39836</v>
      </c>
      <c r="B526" s="5">
        <v>3.58</v>
      </c>
      <c r="C526" s="5">
        <v>6.9169</v>
      </c>
      <c r="D526" s="5">
        <v>222.57400000000001</v>
      </c>
      <c r="E526" s="5">
        <v>197.738</v>
      </c>
      <c r="F526" s="5">
        <v>9.6299999999999997E-2</v>
      </c>
      <c r="G526" s="5">
        <v>1.1693800000000001</v>
      </c>
      <c r="H526" s="5">
        <v>2.1989999999999998</v>
      </c>
      <c r="I526" s="3">
        <v>3</v>
      </c>
      <c r="J526" t="s">
        <v>435</v>
      </c>
      <c r="K526">
        <v>0</v>
      </c>
      <c r="L526">
        <f t="shared" si="87"/>
        <v>5</v>
      </c>
      <c r="M526" s="5">
        <f t="shared" si="88"/>
        <v>-3.4905300402386485E-2</v>
      </c>
      <c r="N526" s="5">
        <f t="shared" si="84"/>
        <v>3.5799999999999998E-2</v>
      </c>
      <c r="O526" s="5">
        <f t="shared" si="85"/>
        <v>6.8563387257958297E-4</v>
      </c>
      <c r="P526" s="5">
        <f t="shared" si="89"/>
        <v>-3.5590934274966068E-2</v>
      </c>
      <c r="Q526" s="5">
        <f t="shared" si="90"/>
        <v>-3.3718077776366151E-2</v>
      </c>
      <c r="R526" s="15">
        <f t="shared" si="91"/>
        <v>-3.4403711648945734E-2</v>
      </c>
      <c r="S526">
        <f t="shared" si="86"/>
        <v>0</v>
      </c>
      <c r="T526">
        <f t="shared" si="92"/>
        <v>5</v>
      </c>
      <c r="U526" t="b">
        <f t="shared" si="93"/>
        <v>0</v>
      </c>
      <c r="V526" s="2">
        <v>39836</v>
      </c>
    </row>
    <row r="527" spans="1:22" x14ac:dyDescent="0.2">
      <c r="A527" s="2">
        <v>39843</v>
      </c>
      <c r="B527" s="5">
        <v>3.56</v>
      </c>
      <c r="C527" s="5">
        <v>6.9091000000000005</v>
      </c>
      <c r="D527" s="5">
        <v>225.83600000000001</v>
      </c>
      <c r="E527" s="5">
        <v>201.15199999999999</v>
      </c>
      <c r="F527" s="5">
        <v>0.22620000000000001</v>
      </c>
      <c r="G527" s="5">
        <v>1.18438</v>
      </c>
      <c r="H527" s="5">
        <v>2.0859999999999999</v>
      </c>
      <c r="I527" s="3">
        <v>3</v>
      </c>
      <c r="J527" t="s">
        <v>436</v>
      </c>
      <c r="K527">
        <v>0</v>
      </c>
      <c r="L527">
        <f t="shared" si="87"/>
        <v>6</v>
      </c>
      <c r="M527" s="5">
        <f t="shared" si="88"/>
        <v>1.4655799868807717E-2</v>
      </c>
      <c r="N527" s="5">
        <f t="shared" si="84"/>
        <v>3.56E-2</v>
      </c>
      <c r="O527" s="5">
        <f t="shared" si="85"/>
        <v>6.8181913554332674E-4</v>
      </c>
      <c r="P527" s="5">
        <f t="shared" si="89"/>
        <v>1.3973980733264391E-2</v>
      </c>
      <c r="Q527" s="5">
        <f t="shared" si="90"/>
        <v>1.7265270206030081E-2</v>
      </c>
      <c r="R527" s="15">
        <f t="shared" si="91"/>
        <v>1.6583451070486754E-2</v>
      </c>
      <c r="S527">
        <f t="shared" si="86"/>
        <v>0</v>
      </c>
      <c r="T527">
        <f t="shared" si="92"/>
        <v>6</v>
      </c>
      <c r="U527" t="b">
        <f t="shared" si="93"/>
        <v>0</v>
      </c>
      <c r="V527" s="2">
        <v>39843</v>
      </c>
    </row>
    <row r="528" spans="1:22" x14ac:dyDescent="0.2">
      <c r="A528" s="37">
        <v>39850</v>
      </c>
      <c r="B528" s="38">
        <v>3.69</v>
      </c>
      <c r="C528" s="38">
        <v>6.7759</v>
      </c>
      <c r="D528" s="38">
        <v>233.43799999999999</v>
      </c>
      <c r="E528" s="38">
        <v>209.036</v>
      </c>
      <c r="F528" s="38">
        <v>0.27389999999999998</v>
      </c>
      <c r="G528" s="38">
        <v>1.24125</v>
      </c>
      <c r="H528" s="38">
        <v>2.0219999999999998</v>
      </c>
      <c r="I528" s="39">
        <v>2.5</v>
      </c>
      <c r="J528" s="36" t="s">
        <v>437</v>
      </c>
      <c r="K528" s="36">
        <v>1</v>
      </c>
      <c r="L528" s="36">
        <f t="shared" si="87"/>
        <v>0</v>
      </c>
      <c r="M528" s="38">
        <f t="shared" si="88"/>
        <v>3.3661595139835798E-2</v>
      </c>
      <c r="N528" s="38">
        <f t="shared" si="84"/>
        <v>3.6900000000000002E-2</v>
      </c>
      <c r="O528" s="38">
        <f t="shared" si="85"/>
        <v>7.0661180755493547E-4</v>
      </c>
      <c r="P528" s="38">
        <f t="shared" si="89"/>
        <v>3.2954983332280863E-2</v>
      </c>
      <c r="Q528" s="38">
        <f t="shared" si="90"/>
        <v>3.9194241170855904E-2</v>
      </c>
      <c r="R528" s="44">
        <f t="shared" si="91"/>
        <v>3.8487629363300968E-2</v>
      </c>
      <c r="S528" s="36">
        <f t="shared" si="86"/>
        <v>1</v>
      </c>
      <c r="T528" s="36">
        <f t="shared" si="92"/>
        <v>0</v>
      </c>
      <c r="U528">
        <f t="shared" si="93"/>
        <v>1</v>
      </c>
      <c r="V528" s="37">
        <v>39850</v>
      </c>
    </row>
    <row r="529" spans="1:22" x14ac:dyDescent="0.2">
      <c r="A529" s="2">
        <v>39857</v>
      </c>
      <c r="B529" s="5">
        <v>3.46</v>
      </c>
      <c r="C529" s="5">
        <v>6.8143000000000002</v>
      </c>
      <c r="D529" s="5">
        <v>234.90299999999999</v>
      </c>
      <c r="E529" s="5">
        <v>210.63800000000001</v>
      </c>
      <c r="F529" s="5">
        <v>0.28920000000000001</v>
      </c>
      <c r="G529" s="5">
        <v>1.2375</v>
      </c>
      <c r="H529" s="5">
        <v>1.9430000000000001</v>
      </c>
      <c r="I529" s="3">
        <v>2.5</v>
      </c>
      <c r="J529" t="s">
        <v>438</v>
      </c>
      <c r="K529">
        <v>0</v>
      </c>
      <c r="L529">
        <f t="shared" si="87"/>
        <v>1</v>
      </c>
      <c r="M529" s="5">
        <f t="shared" si="88"/>
        <v>6.2757563036008879E-3</v>
      </c>
      <c r="N529" s="5">
        <f t="shared" si="84"/>
        <v>3.4599999999999999E-2</v>
      </c>
      <c r="O529" s="5">
        <f t="shared" si="85"/>
        <v>6.6274283229517117E-4</v>
      </c>
      <c r="P529" s="5">
        <f t="shared" si="89"/>
        <v>5.6130134713057167E-3</v>
      </c>
      <c r="Q529" s="5">
        <f t="shared" si="90"/>
        <v>7.6637516982720477E-3</v>
      </c>
      <c r="R529" s="15">
        <f t="shared" si="91"/>
        <v>7.0010088659768765E-3</v>
      </c>
      <c r="S529">
        <f t="shared" si="86"/>
        <v>0</v>
      </c>
      <c r="T529">
        <f t="shared" si="92"/>
        <v>1</v>
      </c>
      <c r="U529" t="b">
        <f t="shared" si="93"/>
        <v>0</v>
      </c>
      <c r="V529" s="2">
        <v>39857</v>
      </c>
    </row>
    <row r="530" spans="1:22" x14ac:dyDescent="0.2">
      <c r="A530" s="2">
        <v>39864</v>
      </c>
      <c r="B530" s="5">
        <v>3.56</v>
      </c>
      <c r="C530" s="5">
        <v>6.8132999999999999</v>
      </c>
      <c r="D530" s="5">
        <v>211.33600000000001</v>
      </c>
      <c r="E530" s="5">
        <v>188.565</v>
      </c>
      <c r="F530" s="5">
        <v>0.26889999999999997</v>
      </c>
      <c r="G530" s="5">
        <v>1.24875</v>
      </c>
      <c r="H530" s="5">
        <v>1.875</v>
      </c>
      <c r="I530" s="3">
        <v>2.5</v>
      </c>
      <c r="J530" t="s">
        <v>439</v>
      </c>
      <c r="K530">
        <v>0</v>
      </c>
      <c r="L530">
        <f t="shared" si="87"/>
        <v>2</v>
      </c>
      <c r="M530" s="5">
        <f t="shared" si="88"/>
        <v>-0.1003265177541367</v>
      </c>
      <c r="N530" s="5">
        <f t="shared" si="84"/>
        <v>3.56E-2</v>
      </c>
      <c r="O530" s="5">
        <f t="shared" si="85"/>
        <v>6.8181913554332674E-4</v>
      </c>
      <c r="P530" s="5">
        <f t="shared" si="89"/>
        <v>-0.10100833688968003</v>
      </c>
      <c r="Q530" s="5">
        <f t="shared" si="90"/>
        <v>-0.10479115829052688</v>
      </c>
      <c r="R530" s="15">
        <f t="shared" si="91"/>
        <v>-0.1054729774260702</v>
      </c>
      <c r="S530">
        <f t="shared" si="86"/>
        <v>0</v>
      </c>
      <c r="T530">
        <f t="shared" si="92"/>
        <v>2</v>
      </c>
      <c r="U530" t="b">
        <f t="shared" si="93"/>
        <v>0</v>
      </c>
      <c r="V530" s="2">
        <v>39864</v>
      </c>
    </row>
    <row r="531" spans="1:22" x14ac:dyDescent="0.2">
      <c r="A531" s="2">
        <v>39871</v>
      </c>
      <c r="B531" s="5">
        <v>3.15</v>
      </c>
      <c r="C531" s="5">
        <v>7.0420999999999996</v>
      </c>
      <c r="D531" s="5">
        <v>214.636</v>
      </c>
      <c r="E531" s="5">
        <v>191.57400000000001</v>
      </c>
      <c r="F531" s="5">
        <v>0.2465</v>
      </c>
      <c r="G531" s="5">
        <v>1.2643800000000001</v>
      </c>
      <c r="H531" s="5">
        <v>1.825</v>
      </c>
      <c r="I531" s="3">
        <v>2.5</v>
      </c>
      <c r="J531" t="s">
        <v>440</v>
      </c>
      <c r="K531">
        <v>0</v>
      </c>
      <c r="L531">
        <f t="shared" si="87"/>
        <v>3</v>
      </c>
      <c r="M531" s="5">
        <f t="shared" si="88"/>
        <v>1.5614944921830576E-2</v>
      </c>
      <c r="N531" s="5">
        <f t="shared" si="84"/>
        <v>3.15E-2</v>
      </c>
      <c r="O531" s="5">
        <f t="shared" si="85"/>
        <v>6.0357854357784291E-4</v>
      </c>
      <c r="P531" s="5">
        <f t="shared" si="89"/>
        <v>1.5011366378252733E-2</v>
      </c>
      <c r="Q531" s="5">
        <f t="shared" si="90"/>
        <v>1.5957362182801749E-2</v>
      </c>
      <c r="R531" s="15">
        <f t="shared" si="91"/>
        <v>1.5353783639223906E-2</v>
      </c>
      <c r="S531">
        <f t="shared" si="86"/>
        <v>0</v>
      </c>
      <c r="T531">
        <f t="shared" si="92"/>
        <v>3</v>
      </c>
      <c r="U531" t="b">
        <f t="shared" si="93"/>
        <v>0</v>
      </c>
      <c r="V531" s="2">
        <v>39871</v>
      </c>
    </row>
    <row r="532" spans="1:22" x14ac:dyDescent="0.2">
      <c r="A532" s="2">
        <v>39878</v>
      </c>
      <c r="B532" s="5">
        <v>3.19</v>
      </c>
      <c r="C532" s="5">
        <v>7.0519999999999996</v>
      </c>
      <c r="D532" s="5">
        <v>201.059</v>
      </c>
      <c r="E532" s="5">
        <v>179.62899999999999</v>
      </c>
      <c r="F532" s="5">
        <v>0.1958</v>
      </c>
      <c r="G532" s="5">
        <v>1.2925</v>
      </c>
      <c r="H532" s="5">
        <v>1.726</v>
      </c>
      <c r="I532" s="3">
        <v>2.5</v>
      </c>
      <c r="J532" t="s">
        <v>441</v>
      </c>
      <c r="K532">
        <v>0</v>
      </c>
      <c r="L532">
        <f t="shared" si="87"/>
        <v>4</v>
      </c>
      <c r="M532" s="5">
        <f t="shared" si="88"/>
        <v>-6.3255930971505281E-2</v>
      </c>
      <c r="N532" s="5">
        <f t="shared" si="84"/>
        <v>3.1899999999999998E-2</v>
      </c>
      <c r="O532" s="5">
        <f t="shared" si="85"/>
        <v>6.1121500460559197E-4</v>
      </c>
      <c r="P532" s="5">
        <f t="shared" si="89"/>
        <v>-6.3867145976110873E-2</v>
      </c>
      <c r="Q532" s="5">
        <f t="shared" si="90"/>
        <v>-6.2351884911313715E-2</v>
      </c>
      <c r="R532" s="15">
        <f t="shared" si="91"/>
        <v>-6.2963099915919307E-2</v>
      </c>
      <c r="S532">
        <f t="shared" si="86"/>
        <v>0</v>
      </c>
      <c r="T532">
        <f t="shared" si="92"/>
        <v>4</v>
      </c>
      <c r="U532" t="b">
        <f t="shared" si="93"/>
        <v>0</v>
      </c>
      <c r="V532" s="2">
        <v>39878</v>
      </c>
    </row>
    <row r="533" spans="1:22" x14ac:dyDescent="0.2">
      <c r="A533" s="2">
        <v>39885</v>
      </c>
      <c r="B533" s="5">
        <v>3.31</v>
      </c>
      <c r="C533" s="5">
        <v>6.8231000000000002</v>
      </c>
      <c r="D533" s="5">
        <v>212.23500000000001</v>
      </c>
      <c r="E533" s="5">
        <v>189.81399999999999</v>
      </c>
      <c r="F533" s="5">
        <v>0.18770000000000001</v>
      </c>
      <c r="G533" s="5">
        <v>1.3156300000000001</v>
      </c>
      <c r="H533" s="5">
        <v>1.6400000000000001</v>
      </c>
      <c r="I533" s="3">
        <v>2.5</v>
      </c>
      <c r="J533" t="s">
        <v>442</v>
      </c>
      <c r="K533">
        <v>0</v>
      </c>
      <c r="L533">
        <f t="shared" si="87"/>
        <v>5</v>
      </c>
      <c r="M533" s="5">
        <f t="shared" si="88"/>
        <v>5.5585673856927587E-2</v>
      </c>
      <c r="N533" s="5">
        <f t="shared" si="84"/>
        <v>3.3099999999999997E-2</v>
      </c>
      <c r="O533" s="5">
        <f t="shared" si="85"/>
        <v>6.3412019245290274E-4</v>
      </c>
      <c r="P533" s="5">
        <f t="shared" si="89"/>
        <v>5.4951553664474684E-2</v>
      </c>
      <c r="Q533" s="5">
        <f t="shared" si="90"/>
        <v>5.6700198742964725E-2</v>
      </c>
      <c r="R533" s="15">
        <f t="shared" si="91"/>
        <v>5.6066078550511822E-2</v>
      </c>
      <c r="S533">
        <f t="shared" si="86"/>
        <v>0</v>
      </c>
      <c r="T533">
        <f t="shared" si="92"/>
        <v>5</v>
      </c>
      <c r="U533" t="b">
        <f t="shared" si="93"/>
        <v>0</v>
      </c>
      <c r="V533" s="2">
        <v>39885</v>
      </c>
    </row>
    <row r="534" spans="1:22" x14ac:dyDescent="0.2">
      <c r="A534" s="2">
        <v>39892</v>
      </c>
      <c r="B534" s="5">
        <v>3.38</v>
      </c>
      <c r="C534" s="5">
        <v>6.3773999999999997</v>
      </c>
      <c r="D534" s="5">
        <v>223.58099999999999</v>
      </c>
      <c r="E534" s="5">
        <v>200.85499999999999</v>
      </c>
      <c r="F534" s="5">
        <v>0.20080000000000001</v>
      </c>
      <c r="G534" s="5">
        <v>1.22281</v>
      </c>
      <c r="H534" s="5">
        <v>1.5739999999999998</v>
      </c>
      <c r="I534" s="3">
        <v>2.5</v>
      </c>
      <c r="J534" t="s">
        <v>443</v>
      </c>
      <c r="K534">
        <v>0</v>
      </c>
      <c r="L534">
        <f t="shared" si="87"/>
        <v>6</v>
      </c>
      <c r="M534" s="5">
        <f t="shared" si="88"/>
        <v>5.3459608452893992E-2</v>
      </c>
      <c r="N534" s="5">
        <f t="shared" si="84"/>
        <v>3.3799999999999997E-2</v>
      </c>
      <c r="O534" s="5">
        <f t="shared" si="85"/>
        <v>6.4747864701786284E-4</v>
      </c>
      <c r="P534" s="5">
        <f t="shared" si="89"/>
        <v>5.2812129805876129E-2</v>
      </c>
      <c r="Q534" s="5">
        <f t="shared" si="90"/>
        <v>5.8167469206697131E-2</v>
      </c>
      <c r="R534" s="15">
        <f t="shared" si="91"/>
        <v>5.7519990559679268E-2</v>
      </c>
      <c r="S534">
        <f t="shared" si="86"/>
        <v>0</v>
      </c>
      <c r="T534">
        <f t="shared" si="92"/>
        <v>6</v>
      </c>
      <c r="U534" t="b">
        <f t="shared" si="93"/>
        <v>0</v>
      </c>
      <c r="V534" s="2">
        <v>39892</v>
      </c>
    </row>
    <row r="535" spans="1:22" x14ac:dyDescent="0.2">
      <c r="A535" s="37">
        <v>39899</v>
      </c>
      <c r="B535" s="38">
        <v>2.98</v>
      </c>
      <c r="C535" s="38">
        <v>6.6289999999999996</v>
      </c>
      <c r="D535" s="38">
        <v>231.99100000000001</v>
      </c>
      <c r="E535" s="38">
        <v>208.964</v>
      </c>
      <c r="F535" s="38">
        <v>0.1268</v>
      </c>
      <c r="G535" s="38">
        <v>1.22</v>
      </c>
      <c r="H535" s="38">
        <v>1.5310000000000001</v>
      </c>
      <c r="I535" s="39">
        <v>2</v>
      </c>
      <c r="J535" s="36" t="s">
        <v>444</v>
      </c>
      <c r="K535" s="36">
        <v>1</v>
      </c>
      <c r="L535" s="36">
        <f t="shared" si="87"/>
        <v>0</v>
      </c>
      <c r="M535" s="38">
        <f t="shared" si="88"/>
        <v>3.761500306376675E-2</v>
      </c>
      <c r="N535" s="38">
        <f t="shared" si="84"/>
        <v>2.98E-2</v>
      </c>
      <c r="O535" s="38">
        <f t="shared" si="85"/>
        <v>5.7111577959823023E-4</v>
      </c>
      <c r="P535" s="38">
        <f t="shared" si="89"/>
        <v>3.704388728416852E-2</v>
      </c>
      <c r="Q535" s="38">
        <f t="shared" si="90"/>
        <v>4.0372407955988177E-2</v>
      </c>
      <c r="R535" s="44">
        <f t="shared" si="91"/>
        <v>3.9801292176389946E-2</v>
      </c>
      <c r="S535" s="36">
        <f t="shared" si="86"/>
        <v>1</v>
      </c>
      <c r="T535" s="36">
        <f t="shared" si="92"/>
        <v>0</v>
      </c>
      <c r="U535">
        <f t="shared" si="93"/>
        <v>1</v>
      </c>
      <c r="V535" s="37">
        <v>39899</v>
      </c>
    </row>
    <row r="536" spans="1:22" x14ac:dyDescent="0.2">
      <c r="A536" s="2">
        <v>39906</v>
      </c>
      <c r="B536" s="5">
        <v>3.05</v>
      </c>
      <c r="C536" s="5">
        <v>6.5324999999999998</v>
      </c>
      <c r="D536" s="5">
        <v>232.83500000000001</v>
      </c>
      <c r="E536" s="5">
        <v>209.011</v>
      </c>
      <c r="F536" s="5">
        <v>0.20080000000000001</v>
      </c>
      <c r="G536" s="5">
        <v>1.1609400000000001</v>
      </c>
      <c r="H536" s="5">
        <v>1.4790000000000001</v>
      </c>
      <c r="I536" s="3">
        <v>2</v>
      </c>
      <c r="J536" t="s">
        <v>445</v>
      </c>
      <c r="K536">
        <v>0</v>
      </c>
      <c r="L536">
        <f t="shared" si="87"/>
        <v>1</v>
      </c>
      <c r="M536" s="5">
        <f t="shared" si="88"/>
        <v>3.6380721665927318E-3</v>
      </c>
      <c r="N536" s="5">
        <f t="shared" si="84"/>
        <v>3.0499999999999999E-2</v>
      </c>
      <c r="O536" s="5">
        <f t="shared" si="85"/>
        <v>5.8448433071700556E-4</v>
      </c>
      <c r="P536" s="5">
        <f t="shared" si="89"/>
        <v>3.0535878358757262E-3</v>
      </c>
      <c r="Q536" s="5">
        <f t="shared" si="90"/>
        <v>2.2491912482536236E-4</v>
      </c>
      <c r="R536" s="15">
        <f t="shared" si="91"/>
        <v>-3.595652058916432E-4</v>
      </c>
      <c r="S536">
        <f t="shared" si="86"/>
        <v>0</v>
      </c>
      <c r="T536">
        <f t="shared" si="92"/>
        <v>1</v>
      </c>
      <c r="U536" t="b">
        <f t="shared" si="93"/>
        <v>0</v>
      </c>
      <c r="V536" s="2">
        <v>39906</v>
      </c>
    </row>
    <row r="537" spans="1:22" x14ac:dyDescent="0.2">
      <c r="A537" s="2">
        <v>39913</v>
      </c>
      <c r="B537" s="5">
        <v>3.06</v>
      </c>
      <c r="C537" s="5">
        <v>6.6314000000000002</v>
      </c>
      <c r="D537" s="5">
        <v>220.23599999999999</v>
      </c>
      <c r="E537" s="5">
        <v>196.98500000000001</v>
      </c>
      <c r="F537" s="5">
        <v>0.17549999999999999</v>
      </c>
      <c r="G537" s="5">
        <v>1.1312500000000001</v>
      </c>
      <c r="H537" s="5">
        <v>1.4350000000000001</v>
      </c>
      <c r="I537" s="3">
        <v>2</v>
      </c>
      <c r="J537" t="s">
        <v>446</v>
      </c>
      <c r="K537">
        <v>0</v>
      </c>
      <c r="L537">
        <f t="shared" si="87"/>
        <v>2</v>
      </c>
      <c r="M537" s="5">
        <f t="shared" si="88"/>
        <v>-5.4111280520540372E-2</v>
      </c>
      <c r="N537" s="5">
        <f t="shared" si="84"/>
        <v>3.0600000000000002E-2</v>
      </c>
      <c r="O537" s="5">
        <f t="shared" si="85"/>
        <v>5.8639394877690876E-4</v>
      </c>
      <c r="P537" s="5">
        <f t="shared" si="89"/>
        <v>-5.4697674469317281E-2</v>
      </c>
      <c r="Q537" s="5">
        <f t="shared" si="90"/>
        <v>-5.7537641559535113E-2</v>
      </c>
      <c r="R537" s="15">
        <f t="shared" si="91"/>
        <v>-5.8124035508312022E-2</v>
      </c>
      <c r="S537">
        <f t="shared" si="86"/>
        <v>0</v>
      </c>
      <c r="T537">
        <f t="shared" si="92"/>
        <v>2</v>
      </c>
      <c r="U537" t="b">
        <f t="shared" si="93"/>
        <v>0</v>
      </c>
      <c r="V537" s="2">
        <v>39913</v>
      </c>
    </row>
    <row r="538" spans="1:22" x14ac:dyDescent="0.2">
      <c r="A538" s="2">
        <v>39920</v>
      </c>
      <c r="B538" s="5">
        <v>2.83</v>
      </c>
      <c r="C538" s="5">
        <v>6.7001999999999997</v>
      </c>
      <c r="D538" s="5">
        <v>245.40700000000001</v>
      </c>
      <c r="E538" s="5">
        <v>221.572</v>
      </c>
      <c r="F538" s="5">
        <v>0.1298</v>
      </c>
      <c r="G538" s="5">
        <v>1.10188</v>
      </c>
      <c r="H538" s="5">
        <v>1.405</v>
      </c>
      <c r="I538" s="3">
        <v>2</v>
      </c>
      <c r="J538" t="s">
        <v>447</v>
      </c>
      <c r="K538">
        <v>0</v>
      </c>
      <c r="L538">
        <f t="shared" si="87"/>
        <v>3</v>
      </c>
      <c r="M538" s="5">
        <f t="shared" si="88"/>
        <v>0.11429103325523537</v>
      </c>
      <c r="N538" s="5">
        <f t="shared" si="84"/>
        <v>2.8300000000000002E-2</v>
      </c>
      <c r="O538" s="5">
        <f t="shared" si="85"/>
        <v>5.4246166471694224E-4</v>
      </c>
      <c r="P538" s="5">
        <f t="shared" si="89"/>
        <v>0.11374857159051843</v>
      </c>
      <c r="Q538" s="5">
        <f t="shared" si="90"/>
        <v>0.12481661040180714</v>
      </c>
      <c r="R538" s="15">
        <f t="shared" si="91"/>
        <v>0.1242741487370902</v>
      </c>
      <c r="S538">
        <f t="shared" si="86"/>
        <v>0</v>
      </c>
      <c r="T538">
        <f t="shared" si="92"/>
        <v>3</v>
      </c>
      <c r="U538" t="b">
        <f t="shared" si="93"/>
        <v>0</v>
      </c>
      <c r="V538" s="2">
        <v>39920</v>
      </c>
    </row>
    <row r="539" spans="1:22" x14ac:dyDescent="0.2">
      <c r="A539" s="2">
        <v>39927</v>
      </c>
      <c r="B539" s="5">
        <v>2.84</v>
      </c>
      <c r="C539" s="5">
        <v>6.5694999999999997</v>
      </c>
      <c r="D539" s="5">
        <v>244.23500000000001</v>
      </c>
      <c r="E539" s="5">
        <v>219.40600000000001</v>
      </c>
      <c r="F539" s="5">
        <v>9.6299999999999997E-2</v>
      </c>
      <c r="G539" s="5">
        <v>1.0725</v>
      </c>
      <c r="H539" s="5">
        <v>1.4</v>
      </c>
      <c r="I539" s="3">
        <v>2</v>
      </c>
      <c r="J539" t="s">
        <v>448</v>
      </c>
      <c r="K539">
        <v>0</v>
      </c>
      <c r="L539">
        <f t="shared" si="87"/>
        <v>4</v>
      </c>
      <c r="M539" s="5">
        <f t="shared" si="88"/>
        <v>-4.7757398933200301E-3</v>
      </c>
      <c r="N539" s="5">
        <f t="shared" si="84"/>
        <v>2.8399999999999998E-2</v>
      </c>
      <c r="O539" s="5">
        <f t="shared" si="85"/>
        <v>5.4437224543191221E-4</v>
      </c>
      <c r="P539" s="5">
        <f t="shared" si="89"/>
        <v>-5.3201121387519423E-3</v>
      </c>
      <c r="Q539" s="5">
        <f t="shared" si="90"/>
        <v>-9.7756034155940252E-3</v>
      </c>
      <c r="R539" s="15">
        <f t="shared" si="91"/>
        <v>-1.0319975661025937E-2</v>
      </c>
      <c r="S539">
        <f t="shared" si="86"/>
        <v>0</v>
      </c>
      <c r="T539">
        <f t="shared" si="92"/>
        <v>4</v>
      </c>
      <c r="U539" t="b">
        <f t="shared" si="93"/>
        <v>0</v>
      </c>
      <c r="V539" s="2">
        <v>39927</v>
      </c>
    </row>
    <row r="540" spans="1:22" x14ac:dyDescent="0.2">
      <c r="A540" s="2">
        <v>39934</v>
      </c>
      <c r="B540" s="5">
        <v>2.76</v>
      </c>
      <c r="C540" s="5">
        <v>6.5457000000000001</v>
      </c>
      <c r="D540" s="5">
        <v>252.626</v>
      </c>
      <c r="E540" s="5">
        <v>226.66399999999999</v>
      </c>
      <c r="F540" s="5">
        <v>0.14299999999999999</v>
      </c>
      <c r="G540" s="5">
        <v>1.00688</v>
      </c>
      <c r="H540" s="5">
        <v>1.365</v>
      </c>
      <c r="I540" s="3">
        <v>2</v>
      </c>
      <c r="J540" t="s">
        <v>449</v>
      </c>
      <c r="K540">
        <v>0</v>
      </c>
      <c r="L540">
        <f t="shared" si="87"/>
        <v>5</v>
      </c>
      <c r="M540" s="5">
        <f t="shared" si="88"/>
        <v>3.4356255245972189E-2</v>
      </c>
      <c r="N540" s="5">
        <f t="shared" si="84"/>
        <v>2.76E-2</v>
      </c>
      <c r="O540" s="5">
        <f t="shared" si="85"/>
        <v>5.290863737248408E-4</v>
      </c>
      <c r="P540" s="5">
        <f t="shared" si="89"/>
        <v>3.3827168872247348E-2</v>
      </c>
      <c r="Q540" s="5">
        <f t="shared" si="90"/>
        <v>3.3080225700299781E-2</v>
      </c>
      <c r="R540" s="15">
        <f t="shared" si="91"/>
        <v>3.255113932657494E-2</v>
      </c>
      <c r="S540">
        <f t="shared" si="86"/>
        <v>0</v>
      </c>
      <c r="T540">
        <f t="shared" si="92"/>
        <v>5</v>
      </c>
      <c r="U540" t="b">
        <f t="shared" si="93"/>
        <v>0</v>
      </c>
      <c r="V540" s="2">
        <v>39934</v>
      </c>
    </row>
    <row r="541" spans="1:22" x14ac:dyDescent="0.2">
      <c r="A541" s="37">
        <v>39941</v>
      </c>
      <c r="B541" s="38">
        <v>2.5300000000000002</v>
      </c>
      <c r="C541" s="38">
        <v>6.3384999999999998</v>
      </c>
      <c r="D541" s="38">
        <v>284.14699999999999</v>
      </c>
      <c r="E541" s="38">
        <v>255.83</v>
      </c>
      <c r="F541" s="38">
        <v>0.1714</v>
      </c>
      <c r="G541" s="38">
        <v>0.9375</v>
      </c>
      <c r="H541" s="38">
        <v>1.3129999999999999</v>
      </c>
      <c r="I541" s="39">
        <v>1.5</v>
      </c>
      <c r="J541" s="36" t="s">
        <v>450</v>
      </c>
      <c r="K541" s="36">
        <v>1</v>
      </c>
      <c r="L541" s="36">
        <f t="shared" si="87"/>
        <v>0</v>
      </c>
      <c r="M541" s="38">
        <f t="shared" si="88"/>
        <v>0.12477338041215069</v>
      </c>
      <c r="N541" s="38">
        <f t="shared" si="84"/>
        <v>2.5300000000000003E-2</v>
      </c>
      <c r="O541" s="38">
        <f t="shared" si="85"/>
        <v>4.8512387566668203E-4</v>
      </c>
      <c r="P541" s="38">
        <f t="shared" si="89"/>
        <v>0.12428825653648401</v>
      </c>
      <c r="Q541" s="38">
        <f t="shared" si="90"/>
        <v>0.12867504323580281</v>
      </c>
      <c r="R541" s="44">
        <f t="shared" si="91"/>
        <v>0.12818991936013613</v>
      </c>
      <c r="S541" s="36">
        <f t="shared" si="86"/>
        <v>1</v>
      </c>
      <c r="T541" s="36">
        <f t="shared" si="92"/>
        <v>0</v>
      </c>
      <c r="U541">
        <f t="shared" si="93"/>
        <v>1</v>
      </c>
      <c r="V541" s="37">
        <v>39941</v>
      </c>
    </row>
    <row r="542" spans="1:22" x14ac:dyDescent="0.2">
      <c r="A542" s="2">
        <v>39948</v>
      </c>
      <c r="B542" s="5">
        <v>2.36</v>
      </c>
      <c r="C542" s="5">
        <v>6.5286999999999997</v>
      </c>
      <c r="D542" s="5">
        <v>275.63299999999998</v>
      </c>
      <c r="E542" s="5">
        <v>247.977</v>
      </c>
      <c r="F542" s="5">
        <v>0.15620000000000001</v>
      </c>
      <c r="G542" s="5">
        <v>0.82562999999999998</v>
      </c>
      <c r="H542" s="5">
        <v>1.25</v>
      </c>
      <c r="I542" s="3">
        <v>1.5</v>
      </c>
      <c r="J542" t="s">
        <v>451</v>
      </c>
      <c r="K542">
        <v>0</v>
      </c>
      <c r="L542">
        <f t="shared" si="87"/>
        <v>1</v>
      </c>
      <c r="M542" s="5">
        <f t="shared" si="88"/>
        <v>-2.9963364033405271E-2</v>
      </c>
      <c r="N542" s="5">
        <f t="shared" si="84"/>
        <v>2.3599999999999999E-2</v>
      </c>
      <c r="O542" s="5">
        <f t="shared" si="85"/>
        <v>4.5261494987669515E-4</v>
      </c>
      <c r="P542" s="5">
        <f t="shared" si="89"/>
        <v>-3.0415978983281966E-2</v>
      </c>
      <c r="Q542" s="5">
        <f t="shared" si="90"/>
        <v>-3.0696165422350763E-2</v>
      </c>
      <c r="R542" s="15">
        <f t="shared" si="91"/>
        <v>-3.1148780372227458E-2</v>
      </c>
      <c r="S542">
        <f t="shared" si="86"/>
        <v>0</v>
      </c>
      <c r="T542">
        <f t="shared" si="92"/>
        <v>1</v>
      </c>
      <c r="U542" t="b">
        <f t="shared" si="93"/>
        <v>0</v>
      </c>
      <c r="V542" s="2">
        <v>39948</v>
      </c>
    </row>
    <row r="543" spans="1:22" x14ac:dyDescent="0.2">
      <c r="A543" s="2">
        <v>39955</v>
      </c>
      <c r="B543" s="5">
        <v>2.2400000000000002</v>
      </c>
      <c r="C543" s="5">
        <v>6.3361000000000001</v>
      </c>
      <c r="D543" s="5">
        <v>283.87599999999998</v>
      </c>
      <c r="E543" s="5">
        <v>256.47000000000003</v>
      </c>
      <c r="F543" s="5">
        <v>0.1734</v>
      </c>
      <c r="G543" s="5">
        <v>0.66</v>
      </c>
      <c r="H543" s="5">
        <v>1.2589999999999999</v>
      </c>
      <c r="I543" s="3">
        <v>1.5</v>
      </c>
      <c r="J543" t="s">
        <v>452</v>
      </c>
      <c r="K543">
        <v>0</v>
      </c>
      <c r="L543">
        <f t="shared" si="87"/>
        <v>2</v>
      </c>
      <c r="M543" s="5">
        <f t="shared" si="88"/>
        <v>2.9905707952240901E-2</v>
      </c>
      <c r="N543" s="5">
        <f t="shared" si="84"/>
        <v>2.2400000000000003E-2</v>
      </c>
      <c r="O543" s="5">
        <f t="shared" si="85"/>
        <v>4.2965983842679911E-4</v>
      </c>
      <c r="P543" s="5">
        <f t="shared" si="89"/>
        <v>2.9476048113814102E-2</v>
      </c>
      <c r="Q543" s="5">
        <f t="shared" si="90"/>
        <v>3.4249144073845716E-2</v>
      </c>
      <c r="R543" s="15">
        <f t="shared" si="91"/>
        <v>3.3819484235418917E-2</v>
      </c>
      <c r="S543">
        <f t="shared" si="86"/>
        <v>0</v>
      </c>
      <c r="T543">
        <f t="shared" si="92"/>
        <v>2</v>
      </c>
      <c r="U543" t="b">
        <f t="shared" si="93"/>
        <v>0</v>
      </c>
      <c r="V543" s="2">
        <v>39955</v>
      </c>
    </row>
    <row r="544" spans="1:22" x14ac:dyDescent="0.2">
      <c r="A544" s="2">
        <v>39962</v>
      </c>
      <c r="B544" s="5">
        <v>2.31</v>
      </c>
      <c r="C544" s="5">
        <v>6.2903000000000002</v>
      </c>
      <c r="D544" s="5">
        <v>292.61500000000001</v>
      </c>
      <c r="E544" s="5">
        <v>265.70699999999999</v>
      </c>
      <c r="F544" s="5">
        <v>0.1298</v>
      </c>
      <c r="G544" s="5">
        <v>0.65625</v>
      </c>
      <c r="H544" s="5">
        <v>1.2690000000000001</v>
      </c>
      <c r="I544" s="3">
        <v>1.5</v>
      </c>
      <c r="J544" t="s">
        <v>453</v>
      </c>
      <c r="K544">
        <v>0</v>
      </c>
      <c r="L544">
        <f t="shared" si="87"/>
        <v>3</v>
      </c>
      <c r="M544" s="5">
        <f t="shared" si="88"/>
        <v>3.0784567909932559E-2</v>
      </c>
      <c r="N544" s="5">
        <f t="shared" si="84"/>
        <v>2.3099999999999999E-2</v>
      </c>
      <c r="O544" s="5">
        <f t="shared" si="85"/>
        <v>4.4305108820474892E-4</v>
      </c>
      <c r="P544" s="5">
        <f t="shared" si="89"/>
        <v>3.034151682172781E-2</v>
      </c>
      <c r="Q544" s="5">
        <f t="shared" si="90"/>
        <v>3.6015908293367538E-2</v>
      </c>
      <c r="R544" s="15">
        <f t="shared" si="91"/>
        <v>3.5572857205162789E-2</v>
      </c>
      <c r="S544">
        <f t="shared" si="86"/>
        <v>0</v>
      </c>
      <c r="T544">
        <f t="shared" si="92"/>
        <v>3</v>
      </c>
      <c r="U544" t="b">
        <f t="shared" si="93"/>
        <v>0</v>
      </c>
      <c r="V544" s="2">
        <v>39962</v>
      </c>
    </row>
    <row r="545" spans="1:22" x14ac:dyDescent="0.2">
      <c r="A545" s="2">
        <v>39969</v>
      </c>
      <c r="B545" s="5">
        <v>2.27</v>
      </c>
      <c r="C545" s="5">
        <v>6.4193999999999996</v>
      </c>
      <c r="D545" s="5">
        <v>300.31200000000001</v>
      </c>
      <c r="E545" s="5">
        <v>272.76799999999997</v>
      </c>
      <c r="F545" s="5">
        <v>0.17749999999999999</v>
      </c>
      <c r="G545" s="5">
        <v>0.63249999999999995</v>
      </c>
      <c r="H545" s="5">
        <v>1.268</v>
      </c>
      <c r="I545" s="3">
        <v>1.5</v>
      </c>
      <c r="J545" t="s">
        <v>454</v>
      </c>
      <c r="K545">
        <v>0</v>
      </c>
      <c r="L545">
        <f t="shared" si="87"/>
        <v>4</v>
      </c>
      <c r="M545" s="5">
        <f t="shared" si="88"/>
        <v>2.6304188096987424E-2</v>
      </c>
      <c r="N545" s="5">
        <f t="shared" si="84"/>
        <v>2.2700000000000001E-2</v>
      </c>
      <c r="O545" s="5">
        <f t="shared" si="85"/>
        <v>4.3539920886037642E-4</v>
      </c>
      <c r="P545" s="5">
        <f t="shared" si="89"/>
        <v>2.5868788888127048E-2</v>
      </c>
      <c r="Q545" s="5">
        <f t="shared" si="90"/>
        <v>2.6574384566458553E-2</v>
      </c>
      <c r="R545" s="15">
        <f t="shared" si="91"/>
        <v>2.6138985357598177E-2</v>
      </c>
      <c r="S545">
        <f t="shared" si="86"/>
        <v>0</v>
      </c>
      <c r="T545">
        <f t="shared" si="92"/>
        <v>4</v>
      </c>
      <c r="U545" t="b">
        <f t="shared" si="93"/>
        <v>0</v>
      </c>
      <c r="V545" s="2">
        <v>39969</v>
      </c>
    </row>
    <row r="546" spans="1:22" x14ac:dyDescent="0.2">
      <c r="A546" s="2">
        <v>39976</v>
      </c>
      <c r="B546" s="5">
        <v>2.11</v>
      </c>
      <c r="C546" s="5">
        <v>6.3319999999999999</v>
      </c>
      <c r="D546" s="5">
        <v>304.87799999999999</v>
      </c>
      <c r="E546" s="5">
        <v>276.75200000000001</v>
      </c>
      <c r="F546" s="5">
        <v>0.1653</v>
      </c>
      <c r="G546" s="5">
        <v>0.62438000000000005</v>
      </c>
      <c r="H546" s="5">
        <v>1.268</v>
      </c>
      <c r="I546" s="3">
        <v>1.5</v>
      </c>
      <c r="J546" t="s">
        <v>455</v>
      </c>
      <c r="K546">
        <v>0</v>
      </c>
      <c r="L546">
        <f t="shared" si="87"/>
        <v>5</v>
      </c>
      <c r="M546" s="5">
        <f t="shared" si="88"/>
        <v>1.520418764484921E-2</v>
      </c>
      <c r="N546" s="5">
        <f t="shared" si="84"/>
        <v>2.1099999999999997E-2</v>
      </c>
      <c r="O546" s="5">
        <f t="shared" si="85"/>
        <v>4.0478466640170296E-4</v>
      </c>
      <c r="P546" s="5">
        <f t="shared" si="89"/>
        <v>1.4799402978447507E-2</v>
      </c>
      <c r="Q546" s="5">
        <f t="shared" si="90"/>
        <v>1.4605818864382947E-2</v>
      </c>
      <c r="R546" s="15">
        <f t="shared" si="91"/>
        <v>1.4201034197981244E-2</v>
      </c>
      <c r="S546">
        <f t="shared" si="86"/>
        <v>0</v>
      </c>
      <c r="T546">
        <f t="shared" si="92"/>
        <v>5</v>
      </c>
      <c r="U546" t="b">
        <f t="shared" si="93"/>
        <v>0</v>
      </c>
      <c r="V546" s="2">
        <v>39976</v>
      </c>
    </row>
    <row r="547" spans="1:22" x14ac:dyDescent="0.2">
      <c r="A547" s="37">
        <v>39983</v>
      </c>
      <c r="B547" s="38">
        <v>1.96</v>
      </c>
      <c r="C547" s="38">
        <v>6.4027000000000003</v>
      </c>
      <c r="D547" s="38">
        <v>289.19200000000001</v>
      </c>
      <c r="E547" s="38">
        <v>261.42200000000003</v>
      </c>
      <c r="F547" s="38">
        <v>0.16839999999999999</v>
      </c>
      <c r="G547" s="38">
        <v>0.61187999999999998</v>
      </c>
      <c r="H547" s="38">
        <v>1.224</v>
      </c>
      <c r="I547" s="39">
        <v>1.25</v>
      </c>
      <c r="J547" s="36" t="s">
        <v>456</v>
      </c>
      <c r="K547" s="36">
        <v>1</v>
      </c>
      <c r="L547" s="36">
        <f t="shared" si="87"/>
        <v>0</v>
      </c>
      <c r="M547" s="38">
        <f t="shared" si="88"/>
        <v>-5.1450088232014024E-2</v>
      </c>
      <c r="N547" s="38">
        <f t="shared" si="84"/>
        <v>1.9599999999999999E-2</v>
      </c>
      <c r="O547" s="38">
        <f t="shared" si="85"/>
        <v>3.7607331882894002E-4</v>
      </c>
      <c r="P547" s="38">
        <f t="shared" si="89"/>
        <v>-5.1826161550842964E-2</v>
      </c>
      <c r="Q547" s="38">
        <f t="shared" si="90"/>
        <v>-5.5392553622015339E-2</v>
      </c>
      <c r="R547" s="45">
        <f t="shared" si="91"/>
        <v>-5.5768626940844279E-2</v>
      </c>
      <c r="S547" s="36">
        <f t="shared" si="86"/>
        <v>1</v>
      </c>
      <c r="T547" s="36">
        <f t="shared" si="92"/>
        <v>0</v>
      </c>
      <c r="U547" s="43">
        <f t="shared" si="93"/>
        <v>0</v>
      </c>
      <c r="V547" s="37">
        <v>39983</v>
      </c>
    </row>
    <row r="548" spans="1:22" x14ac:dyDescent="0.2">
      <c r="A548" s="2">
        <v>39990</v>
      </c>
      <c r="B548" s="5">
        <v>1.95</v>
      </c>
      <c r="C548" s="5">
        <v>6.4573</v>
      </c>
      <c r="D548" s="5">
        <v>280.12799999999999</v>
      </c>
      <c r="E548" s="5">
        <v>252.56100000000001</v>
      </c>
      <c r="F548" s="5">
        <v>0.1724</v>
      </c>
      <c r="G548" s="5">
        <v>0.59750000000000003</v>
      </c>
      <c r="H548" s="5">
        <v>1.1200000000000001</v>
      </c>
      <c r="I548" s="3">
        <v>1.25</v>
      </c>
      <c r="J548" t="s">
        <v>457</v>
      </c>
      <c r="K548">
        <v>0</v>
      </c>
      <c r="L548">
        <f t="shared" si="87"/>
        <v>1</v>
      </c>
      <c r="M548" s="5">
        <f t="shared" si="88"/>
        <v>-3.1342499100943444E-2</v>
      </c>
      <c r="N548" s="5">
        <f t="shared" si="84"/>
        <v>1.95E-2</v>
      </c>
      <c r="O548" s="5">
        <f t="shared" si="85"/>
        <v>3.7415887736114151E-4</v>
      </c>
      <c r="P548" s="5">
        <f t="shared" si="89"/>
        <v>-3.1716657978304585E-2</v>
      </c>
      <c r="Q548" s="5">
        <f t="shared" si="90"/>
        <v>-3.3895387534331523E-2</v>
      </c>
      <c r="R548" s="15">
        <f t="shared" si="91"/>
        <v>-3.4269546411692664E-2</v>
      </c>
      <c r="S548">
        <f t="shared" si="86"/>
        <v>0</v>
      </c>
      <c r="T548">
        <f t="shared" si="92"/>
        <v>1</v>
      </c>
      <c r="U548" t="b">
        <f t="shared" si="93"/>
        <v>0</v>
      </c>
      <c r="V548" s="2">
        <v>39990</v>
      </c>
    </row>
    <row r="549" spans="1:22" x14ac:dyDescent="0.2">
      <c r="A549" s="2">
        <v>39997</v>
      </c>
      <c r="B549" s="5">
        <v>1.81</v>
      </c>
      <c r="C549" s="5">
        <v>6.4185999999999996</v>
      </c>
      <c r="D549" s="5">
        <v>280.67099999999999</v>
      </c>
      <c r="E549" s="5">
        <v>252.495</v>
      </c>
      <c r="F549" s="5">
        <v>0.1532</v>
      </c>
      <c r="G549" s="5">
        <v>0.55874999999999997</v>
      </c>
      <c r="H549" s="5">
        <v>1.0589999999999999</v>
      </c>
      <c r="I549" s="3">
        <v>1.25</v>
      </c>
      <c r="J549" t="s">
        <v>458</v>
      </c>
      <c r="K549">
        <v>0</v>
      </c>
      <c r="L549">
        <f t="shared" si="87"/>
        <v>2</v>
      </c>
      <c r="M549" s="5">
        <f t="shared" si="88"/>
        <v>1.9383995887594097E-3</v>
      </c>
      <c r="N549" s="5">
        <f t="shared" si="84"/>
        <v>1.8100000000000002E-2</v>
      </c>
      <c r="O549" s="5">
        <f t="shared" si="85"/>
        <v>3.473520794698981E-4</v>
      </c>
      <c r="P549" s="5">
        <f t="shared" si="89"/>
        <v>1.5910475092895116E-3</v>
      </c>
      <c r="Q549" s="5">
        <f t="shared" si="90"/>
        <v>-2.613230071151218E-4</v>
      </c>
      <c r="R549" s="15">
        <f t="shared" si="91"/>
        <v>-6.086750865850199E-4</v>
      </c>
      <c r="S549">
        <f t="shared" si="86"/>
        <v>0</v>
      </c>
      <c r="T549">
        <f t="shared" si="92"/>
        <v>2</v>
      </c>
      <c r="U549" t="b">
        <f t="shared" si="93"/>
        <v>0</v>
      </c>
      <c r="V549" s="2">
        <v>39997</v>
      </c>
    </row>
    <row r="550" spans="1:22" x14ac:dyDescent="0.2">
      <c r="A550" s="2">
        <v>40004</v>
      </c>
      <c r="B550" s="5">
        <v>1.92</v>
      </c>
      <c r="C550" s="5">
        <v>6.5202999999999998</v>
      </c>
      <c r="D550" s="5">
        <v>261.59199999999998</v>
      </c>
      <c r="E550" s="5">
        <v>234.792</v>
      </c>
      <c r="F550" s="5">
        <v>0.16739999999999999</v>
      </c>
      <c r="G550" s="5">
        <v>0.505</v>
      </c>
      <c r="H550" s="5">
        <v>1.0069999999999999</v>
      </c>
      <c r="I550" s="3">
        <v>1.25</v>
      </c>
      <c r="J550" t="s">
        <v>459</v>
      </c>
      <c r="K550">
        <v>0</v>
      </c>
      <c r="L550">
        <f t="shared" si="87"/>
        <v>3</v>
      </c>
      <c r="M550" s="5">
        <f t="shared" si="88"/>
        <v>-6.7976385162699438E-2</v>
      </c>
      <c r="N550" s="5">
        <f t="shared" si="84"/>
        <v>1.9199999999999998E-2</v>
      </c>
      <c r="O550" s="5">
        <f t="shared" si="85"/>
        <v>3.6841528915632082E-4</v>
      </c>
      <c r="P550" s="5">
        <f t="shared" si="89"/>
        <v>-6.8344800451855758E-2</v>
      </c>
      <c r="Q550" s="5">
        <f t="shared" si="90"/>
        <v>-7.011227945107823E-2</v>
      </c>
      <c r="R550" s="15">
        <f t="shared" si="91"/>
        <v>-7.0480694740234551E-2</v>
      </c>
      <c r="S550">
        <f t="shared" si="86"/>
        <v>0</v>
      </c>
      <c r="T550">
        <f t="shared" si="92"/>
        <v>3</v>
      </c>
      <c r="U550" t="b">
        <f t="shared" si="93"/>
        <v>0</v>
      </c>
      <c r="V550" s="2">
        <v>40004</v>
      </c>
    </row>
    <row r="551" spans="1:22" x14ac:dyDescent="0.2">
      <c r="A551" s="2">
        <v>40011</v>
      </c>
      <c r="B551" s="5">
        <v>1.88</v>
      </c>
      <c r="C551" s="5">
        <v>6.3937999999999997</v>
      </c>
      <c r="D551" s="5">
        <v>282.29300000000001</v>
      </c>
      <c r="E551" s="5">
        <v>254.14599999999999</v>
      </c>
      <c r="F551" s="5">
        <v>0.1623</v>
      </c>
      <c r="G551" s="5">
        <v>0.50375000000000003</v>
      </c>
      <c r="H551" s="5">
        <v>0.95399999999999996</v>
      </c>
      <c r="I551" s="3">
        <v>1.25</v>
      </c>
      <c r="J551" t="s">
        <v>460</v>
      </c>
      <c r="K551">
        <v>0</v>
      </c>
      <c r="L551">
        <f t="shared" si="87"/>
        <v>4</v>
      </c>
      <c r="M551" s="5">
        <f t="shared" si="88"/>
        <v>7.9134683017829444E-2</v>
      </c>
      <c r="N551" s="5">
        <f t="shared" si="84"/>
        <v>1.8799999999999997E-2</v>
      </c>
      <c r="O551" s="5">
        <f t="shared" si="85"/>
        <v>3.6075655593359457E-4</v>
      </c>
      <c r="P551" s="5">
        <f t="shared" si="89"/>
        <v>7.8773926461895849E-2</v>
      </c>
      <c r="Q551" s="5">
        <f t="shared" si="90"/>
        <v>8.2430406487444152E-2</v>
      </c>
      <c r="R551" s="15">
        <f t="shared" si="91"/>
        <v>8.2069649931510558E-2</v>
      </c>
      <c r="S551">
        <f t="shared" si="86"/>
        <v>0</v>
      </c>
      <c r="T551">
        <f t="shared" si="92"/>
        <v>4</v>
      </c>
      <c r="U551" t="b">
        <f t="shared" si="93"/>
        <v>0</v>
      </c>
      <c r="V551" s="2">
        <v>40011</v>
      </c>
    </row>
    <row r="552" spans="1:22" x14ac:dyDescent="0.2">
      <c r="A552" s="2">
        <v>40018</v>
      </c>
      <c r="B552" s="5">
        <v>1.88</v>
      </c>
      <c r="C552" s="5">
        <v>6.2447999999999997</v>
      </c>
      <c r="D552" s="5">
        <v>296.27300000000002</v>
      </c>
      <c r="E552" s="5">
        <v>268.00700000000001</v>
      </c>
      <c r="F552" s="5">
        <v>0.17749999999999999</v>
      </c>
      <c r="G552" s="5">
        <v>0.50187999999999999</v>
      </c>
      <c r="H552" s="5">
        <v>0.92100000000000004</v>
      </c>
      <c r="I552" s="3">
        <v>1.25</v>
      </c>
      <c r="J552" t="s">
        <v>461</v>
      </c>
      <c r="K552">
        <v>0</v>
      </c>
      <c r="L552">
        <f t="shared" si="87"/>
        <v>5</v>
      </c>
      <c r="M552" s="5">
        <f t="shared" si="88"/>
        <v>4.9523013323036658E-2</v>
      </c>
      <c r="N552" s="5">
        <f t="shared" si="84"/>
        <v>1.8799999999999997E-2</v>
      </c>
      <c r="O552" s="5">
        <f t="shared" si="85"/>
        <v>3.6075655593359457E-4</v>
      </c>
      <c r="P552" s="5">
        <f t="shared" si="89"/>
        <v>4.9162256767103063E-2</v>
      </c>
      <c r="Q552" s="5">
        <f t="shared" si="90"/>
        <v>5.4539516655780718E-2</v>
      </c>
      <c r="R552" s="15">
        <f t="shared" si="91"/>
        <v>5.4178760099847123E-2</v>
      </c>
      <c r="S552">
        <f t="shared" si="86"/>
        <v>0</v>
      </c>
      <c r="T552">
        <f t="shared" si="92"/>
        <v>5</v>
      </c>
      <c r="U552" t="b">
        <f t="shared" si="93"/>
        <v>0</v>
      </c>
      <c r="V552" s="2">
        <v>40018</v>
      </c>
    </row>
    <row r="553" spans="1:22" x14ac:dyDescent="0.2">
      <c r="A553" s="2">
        <v>40025</v>
      </c>
      <c r="B553" s="5">
        <v>1.81</v>
      </c>
      <c r="C553" s="5">
        <v>6.1161000000000003</v>
      </c>
      <c r="D553" s="5">
        <v>297.56799999999998</v>
      </c>
      <c r="E553" s="5">
        <v>269.387</v>
      </c>
      <c r="F553" s="5">
        <v>0.17549999999999999</v>
      </c>
      <c r="G553" s="5">
        <v>0.47937999999999997</v>
      </c>
      <c r="H553" s="5">
        <v>0.89300000000000002</v>
      </c>
      <c r="I553" s="3">
        <v>1.25</v>
      </c>
      <c r="J553" t="s">
        <v>462</v>
      </c>
      <c r="K553">
        <v>0</v>
      </c>
      <c r="L553">
        <f t="shared" si="87"/>
        <v>6</v>
      </c>
      <c r="M553" s="5">
        <f t="shared" si="88"/>
        <v>4.370968667411379E-3</v>
      </c>
      <c r="N553" s="5">
        <f t="shared" si="84"/>
        <v>1.8100000000000002E-2</v>
      </c>
      <c r="O553" s="5">
        <f t="shared" si="85"/>
        <v>3.473520794698981E-4</v>
      </c>
      <c r="P553" s="5">
        <f t="shared" si="89"/>
        <v>4.0236165879414809E-3</v>
      </c>
      <c r="Q553" s="5">
        <f t="shared" si="90"/>
        <v>5.1491192394228502E-3</v>
      </c>
      <c r="R553" s="15">
        <f t="shared" si="91"/>
        <v>4.8017671599529521E-3</v>
      </c>
      <c r="S553">
        <f t="shared" si="86"/>
        <v>0</v>
      </c>
      <c r="T553">
        <f t="shared" si="92"/>
        <v>6</v>
      </c>
      <c r="U553" t="b">
        <f t="shared" si="93"/>
        <v>0</v>
      </c>
      <c r="V553" s="2">
        <v>40025</v>
      </c>
    </row>
    <row r="554" spans="1:22" x14ac:dyDescent="0.2">
      <c r="A554" s="2">
        <v>40032</v>
      </c>
      <c r="B554" s="5">
        <v>1.74</v>
      </c>
      <c r="C554" s="5">
        <v>6.1201999999999996</v>
      </c>
      <c r="D554" s="5">
        <v>302.738</v>
      </c>
      <c r="E554" s="5">
        <v>274.20800000000003</v>
      </c>
      <c r="F554" s="5">
        <v>0.1704</v>
      </c>
      <c r="G554" s="5">
        <v>0.46124999999999999</v>
      </c>
      <c r="H554" s="5">
        <v>0.88100000000000001</v>
      </c>
      <c r="I554" s="3">
        <v>1.25</v>
      </c>
      <c r="J554" t="s">
        <v>463</v>
      </c>
      <c r="K554">
        <v>0</v>
      </c>
      <c r="L554">
        <f t="shared" si="87"/>
        <v>7</v>
      </c>
      <c r="M554" s="5">
        <f t="shared" si="88"/>
        <v>1.7374180019356977E-2</v>
      </c>
      <c r="N554" s="5">
        <f t="shared" si="84"/>
        <v>1.7399999999999999E-2</v>
      </c>
      <c r="O554" s="5">
        <f t="shared" si="85"/>
        <v>3.3394544724862918E-4</v>
      </c>
      <c r="P554" s="5">
        <f t="shared" si="89"/>
        <v>1.7040234572108348E-2</v>
      </c>
      <c r="Q554" s="5">
        <f t="shared" si="90"/>
        <v>1.7896186527189606E-2</v>
      </c>
      <c r="R554" s="15">
        <f t="shared" si="91"/>
        <v>1.7562241079940977E-2</v>
      </c>
      <c r="S554">
        <f t="shared" si="86"/>
        <v>0</v>
      </c>
      <c r="T554">
        <f t="shared" si="92"/>
        <v>7</v>
      </c>
      <c r="U554" t="b">
        <f t="shared" si="93"/>
        <v>0</v>
      </c>
      <c r="V554" s="2">
        <v>40032</v>
      </c>
    </row>
    <row r="555" spans="1:22" x14ac:dyDescent="0.2">
      <c r="A555" s="2">
        <v>40039</v>
      </c>
      <c r="B555" s="5">
        <v>1.88</v>
      </c>
      <c r="C555" s="5">
        <v>6.0815000000000001</v>
      </c>
      <c r="D555" s="5">
        <v>299.447</v>
      </c>
      <c r="E555" s="5">
        <v>270.673</v>
      </c>
      <c r="F555" s="5">
        <v>0.1663</v>
      </c>
      <c r="G555" s="5">
        <v>0.42937999999999998</v>
      </c>
      <c r="H555" s="5">
        <v>0.86899999999999999</v>
      </c>
      <c r="I555" s="3">
        <v>1.25</v>
      </c>
      <c r="J555" t="s">
        <v>464</v>
      </c>
      <c r="K555">
        <v>1</v>
      </c>
      <c r="L555">
        <f t="shared" si="87"/>
        <v>0</v>
      </c>
      <c r="M555" s="5">
        <f t="shared" si="88"/>
        <v>-1.087078596013713E-2</v>
      </c>
      <c r="N555" s="5">
        <f t="shared" si="84"/>
        <v>1.8799999999999997E-2</v>
      </c>
      <c r="O555" s="5">
        <f t="shared" si="85"/>
        <v>3.6075655593359457E-4</v>
      </c>
      <c r="P555" s="5">
        <f t="shared" si="89"/>
        <v>-1.1231542516070725E-2</v>
      </c>
      <c r="Q555" s="5">
        <f t="shared" si="90"/>
        <v>-1.28916734741511E-2</v>
      </c>
      <c r="R555" s="15">
        <f t="shared" si="91"/>
        <v>-1.3252430030084694E-2</v>
      </c>
      <c r="S555">
        <f t="shared" si="86"/>
        <v>0</v>
      </c>
      <c r="T555">
        <f t="shared" si="92"/>
        <v>8</v>
      </c>
      <c r="U555" t="b">
        <f t="shared" si="93"/>
        <v>0</v>
      </c>
      <c r="V555" s="2">
        <v>40039</v>
      </c>
    </row>
    <row r="556" spans="1:22" x14ac:dyDescent="0.2">
      <c r="A556" s="2">
        <v>40046</v>
      </c>
      <c r="B556" s="5">
        <v>1.95</v>
      </c>
      <c r="C556" s="5">
        <v>5.9987000000000004</v>
      </c>
      <c r="D556" s="5">
        <v>307.35899999999998</v>
      </c>
      <c r="E556" s="5">
        <v>278.28899999999999</v>
      </c>
      <c r="F556" s="5">
        <v>0.15620000000000001</v>
      </c>
      <c r="G556" s="5">
        <v>0.39312999999999998</v>
      </c>
      <c r="H556" s="5">
        <v>0.84899999999999998</v>
      </c>
      <c r="I556" s="3">
        <v>1.25</v>
      </c>
      <c r="J556" t="s">
        <v>465</v>
      </c>
      <c r="K556">
        <v>0</v>
      </c>
      <c r="L556">
        <f t="shared" si="87"/>
        <v>1</v>
      </c>
      <c r="M556" s="5">
        <f t="shared" si="88"/>
        <v>2.6422037956633337E-2</v>
      </c>
      <c r="N556" s="5">
        <f t="shared" si="84"/>
        <v>1.95E-2</v>
      </c>
      <c r="O556" s="5">
        <f t="shared" si="85"/>
        <v>3.7415887736114151E-4</v>
      </c>
      <c r="P556" s="5">
        <f t="shared" si="89"/>
        <v>2.6047879079272196E-2</v>
      </c>
      <c r="Q556" s="5">
        <f t="shared" si="90"/>
        <v>2.8137272650024192E-2</v>
      </c>
      <c r="R556" s="15">
        <f t="shared" si="91"/>
        <v>2.7763113772663051E-2</v>
      </c>
      <c r="S556">
        <f t="shared" si="86"/>
        <v>0</v>
      </c>
      <c r="T556">
        <f t="shared" si="92"/>
        <v>9</v>
      </c>
      <c r="U556" t="b">
        <f t="shared" si="93"/>
        <v>0</v>
      </c>
      <c r="V556" s="2">
        <v>40046</v>
      </c>
    </row>
    <row r="557" spans="1:22" x14ac:dyDescent="0.2">
      <c r="A557" s="2">
        <v>40053</v>
      </c>
      <c r="B557" s="5">
        <v>1.99</v>
      </c>
      <c r="C557" s="5">
        <v>6.0384000000000002</v>
      </c>
      <c r="D557" s="5">
        <v>307.63799999999998</v>
      </c>
      <c r="E557" s="5">
        <v>278.435</v>
      </c>
      <c r="F557" s="5">
        <v>0.13689999999999999</v>
      </c>
      <c r="G557" s="5">
        <v>0.34749999999999998</v>
      </c>
      <c r="H557" s="5">
        <v>0.82499999999999996</v>
      </c>
      <c r="I557" s="3">
        <v>1.25</v>
      </c>
      <c r="J557" t="s">
        <v>466</v>
      </c>
      <c r="K557">
        <v>0</v>
      </c>
      <c r="L557">
        <f t="shared" si="87"/>
        <v>2</v>
      </c>
      <c r="M557" s="5">
        <f t="shared" si="88"/>
        <v>9.0773330209947822E-4</v>
      </c>
      <c r="N557" s="5">
        <f t="shared" si="84"/>
        <v>1.9900000000000001E-2</v>
      </c>
      <c r="O557" s="5">
        <f t="shared" si="85"/>
        <v>3.8181637945911007E-4</v>
      </c>
      <c r="P557" s="5">
        <f t="shared" si="89"/>
        <v>5.2591692264036816E-4</v>
      </c>
      <c r="Q557" s="5">
        <f t="shared" si="90"/>
        <v>5.2463446273476322E-4</v>
      </c>
      <c r="R557" s="15">
        <f t="shared" si="91"/>
        <v>1.4281808327565315E-4</v>
      </c>
      <c r="S557">
        <f t="shared" si="86"/>
        <v>0</v>
      </c>
      <c r="T557">
        <f t="shared" si="92"/>
        <v>10</v>
      </c>
      <c r="U557" t="b">
        <f t="shared" si="93"/>
        <v>0</v>
      </c>
      <c r="V557" s="2">
        <v>40053</v>
      </c>
    </row>
    <row r="558" spans="1:22" x14ac:dyDescent="0.2">
      <c r="A558" s="2">
        <v>40060</v>
      </c>
      <c r="B558" s="5">
        <v>1.96</v>
      </c>
      <c r="C558" s="5">
        <v>6.0053999999999998</v>
      </c>
      <c r="D558" s="5">
        <v>299.75299999999999</v>
      </c>
      <c r="E558" s="5">
        <v>271.48700000000002</v>
      </c>
      <c r="F558" s="5">
        <v>0.1258</v>
      </c>
      <c r="G558" s="5">
        <v>0.31437999999999999</v>
      </c>
      <c r="H558" s="5">
        <v>0.80300000000000005</v>
      </c>
      <c r="I558" s="3">
        <v>1.25</v>
      </c>
      <c r="J558" t="s">
        <v>467</v>
      </c>
      <c r="K558">
        <v>0</v>
      </c>
      <c r="L558">
        <f t="shared" si="87"/>
        <v>3</v>
      </c>
      <c r="M558" s="5">
        <f t="shared" si="88"/>
        <v>-2.5630773831581299E-2</v>
      </c>
      <c r="N558" s="5">
        <f t="shared" si="84"/>
        <v>1.9599999999999999E-2</v>
      </c>
      <c r="O558" s="5">
        <f t="shared" si="85"/>
        <v>3.7607331882894002E-4</v>
      </c>
      <c r="P558" s="5">
        <f t="shared" si="89"/>
        <v>-2.6006847150410239E-2</v>
      </c>
      <c r="Q558" s="5">
        <f t="shared" si="90"/>
        <v>-2.4953759405247133E-2</v>
      </c>
      <c r="R558" s="15">
        <f t="shared" si="91"/>
        <v>-2.5329832724076073E-2</v>
      </c>
      <c r="S558">
        <f t="shared" si="86"/>
        <v>0</v>
      </c>
      <c r="T558">
        <f t="shared" si="92"/>
        <v>11</v>
      </c>
      <c r="U558" t="b">
        <f t="shared" si="93"/>
        <v>0</v>
      </c>
      <c r="V558" s="2">
        <v>40060</v>
      </c>
    </row>
    <row r="559" spans="1:22" x14ac:dyDescent="0.2">
      <c r="A559" s="2">
        <v>40067</v>
      </c>
      <c r="B559" s="5">
        <v>1.9100000000000001</v>
      </c>
      <c r="C559" s="5">
        <v>5.9437999999999995</v>
      </c>
      <c r="D559" s="5">
        <v>312.41500000000002</v>
      </c>
      <c r="E559" s="5">
        <v>283.101</v>
      </c>
      <c r="F559" s="5">
        <v>0.13489999999999999</v>
      </c>
      <c r="G559" s="5">
        <v>0.29899999999999999</v>
      </c>
      <c r="H559" s="5">
        <v>0.77300000000000002</v>
      </c>
      <c r="I559" s="3">
        <v>1.25</v>
      </c>
      <c r="J559" t="s">
        <v>468</v>
      </c>
      <c r="K559">
        <v>0</v>
      </c>
      <c r="L559">
        <f t="shared" si="87"/>
        <v>4</v>
      </c>
      <c r="M559" s="5">
        <f t="shared" si="88"/>
        <v>4.2241445456759452E-2</v>
      </c>
      <c r="N559" s="5">
        <f t="shared" si="84"/>
        <v>1.9100000000000002E-2</v>
      </c>
      <c r="O559" s="5">
        <f t="shared" si="85"/>
        <v>3.6650067181387413E-4</v>
      </c>
      <c r="P559" s="5">
        <f t="shared" si="89"/>
        <v>4.1874944784945578E-2</v>
      </c>
      <c r="Q559" s="5">
        <f t="shared" si="90"/>
        <v>4.2779212264307143E-2</v>
      </c>
      <c r="R559" s="15">
        <f t="shared" si="91"/>
        <v>4.2412711592493268E-2</v>
      </c>
      <c r="S559">
        <f t="shared" si="86"/>
        <v>0</v>
      </c>
      <c r="T559">
        <f t="shared" si="92"/>
        <v>12</v>
      </c>
      <c r="U559" t="b">
        <f t="shared" si="93"/>
        <v>0</v>
      </c>
      <c r="V559" s="2">
        <v>40067</v>
      </c>
    </row>
    <row r="560" spans="1:22" x14ac:dyDescent="0.2">
      <c r="A560" s="2">
        <v>40074</v>
      </c>
      <c r="B560" s="5">
        <v>1.87</v>
      </c>
      <c r="C560" s="5">
        <v>5.8711000000000002</v>
      </c>
      <c r="D560" s="5">
        <v>325.52800000000002</v>
      </c>
      <c r="E560" s="5">
        <v>295.63099999999997</v>
      </c>
      <c r="F560" s="5">
        <v>7.9100000000000004E-2</v>
      </c>
      <c r="G560" s="5">
        <v>0.28938000000000003</v>
      </c>
      <c r="H560" s="5">
        <v>0.76200000000000001</v>
      </c>
      <c r="I560" s="3">
        <v>1.25</v>
      </c>
      <c r="J560" t="s">
        <v>469</v>
      </c>
      <c r="K560">
        <v>0</v>
      </c>
      <c r="L560">
        <f t="shared" si="87"/>
        <v>5</v>
      </c>
      <c r="M560" s="5">
        <f t="shared" si="88"/>
        <v>4.1973016660531659E-2</v>
      </c>
      <c r="N560" s="5">
        <f t="shared" si="84"/>
        <v>1.8700000000000001E-2</v>
      </c>
      <c r="O560" s="5">
        <f t="shared" si="85"/>
        <v>3.5884176268230483E-4</v>
      </c>
      <c r="P560" s="5">
        <f t="shared" si="89"/>
        <v>4.1614174897849354E-2</v>
      </c>
      <c r="Q560" s="5">
        <f t="shared" si="90"/>
        <v>4.4259822466186982E-2</v>
      </c>
      <c r="R560" s="15">
        <f t="shared" si="91"/>
        <v>4.3900980703504677E-2</v>
      </c>
      <c r="S560">
        <f t="shared" si="86"/>
        <v>0</v>
      </c>
      <c r="T560">
        <f t="shared" si="92"/>
        <v>13</v>
      </c>
      <c r="U560" t="b">
        <f t="shared" si="93"/>
        <v>0</v>
      </c>
      <c r="V560" s="2">
        <v>40074</v>
      </c>
    </row>
    <row r="561" spans="1:22" x14ac:dyDescent="0.2">
      <c r="A561" s="2">
        <v>40081</v>
      </c>
      <c r="B561" s="5">
        <v>1.96</v>
      </c>
      <c r="C561" s="5">
        <v>5.806</v>
      </c>
      <c r="D561" s="5">
        <v>319</v>
      </c>
      <c r="E561" s="5">
        <v>289.02699999999999</v>
      </c>
      <c r="F561" s="5">
        <v>9.6299999999999997E-2</v>
      </c>
      <c r="G561" s="5">
        <v>0.28249999999999997</v>
      </c>
      <c r="H561" s="5">
        <v>0.74099999999999999</v>
      </c>
      <c r="I561" s="3">
        <v>1.25</v>
      </c>
      <c r="J561" t="s">
        <v>470</v>
      </c>
      <c r="K561">
        <v>1</v>
      </c>
      <c r="L561">
        <f t="shared" si="87"/>
        <v>0</v>
      </c>
      <c r="M561" s="5">
        <f t="shared" si="88"/>
        <v>-2.0053574500503824E-2</v>
      </c>
      <c r="N561" s="5">
        <f t="shared" si="84"/>
        <v>1.9599999999999999E-2</v>
      </c>
      <c r="O561" s="5">
        <f t="shared" si="85"/>
        <v>3.7607331882894002E-4</v>
      </c>
      <c r="P561" s="5">
        <f t="shared" si="89"/>
        <v>-2.0429647819332764E-2</v>
      </c>
      <c r="Q561" s="5">
        <f t="shared" si="90"/>
        <v>-2.2338658665701505E-2</v>
      </c>
      <c r="R561" s="15">
        <f t="shared" si="91"/>
        <v>-2.2714731984530445E-2</v>
      </c>
      <c r="S561">
        <f t="shared" si="86"/>
        <v>0</v>
      </c>
      <c r="T561">
        <f t="shared" si="92"/>
        <v>14</v>
      </c>
      <c r="U561" t="b">
        <f t="shared" si="93"/>
        <v>0</v>
      </c>
      <c r="V561" s="2">
        <v>40081</v>
      </c>
    </row>
    <row r="562" spans="1:22" x14ac:dyDescent="0.2">
      <c r="A562" s="2">
        <v>40088</v>
      </c>
      <c r="B562" s="5">
        <v>1.97</v>
      </c>
      <c r="C562" s="5">
        <v>5.7986000000000004</v>
      </c>
      <c r="D562" s="5">
        <v>311.43200000000002</v>
      </c>
      <c r="E562" s="5">
        <v>281.67599999999999</v>
      </c>
      <c r="F562" s="5">
        <v>8.8200000000000001E-2</v>
      </c>
      <c r="G562" s="5">
        <v>0.28405999999999998</v>
      </c>
      <c r="H562" s="5">
        <v>0.752</v>
      </c>
      <c r="I562" s="3">
        <v>1.25</v>
      </c>
      <c r="J562" t="s">
        <v>471</v>
      </c>
      <c r="K562">
        <v>0</v>
      </c>
      <c r="L562">
        <f t="shared" si="87"/>
        <v>1</v>
      </c>
      <c r="M562" s="5">
        <f t="shared" si="88"/>
        <v>-2.372413793103445E-2</v>
      </c>
      <c r="N562" s="5">
        <f t="shared" si="84"/>
        <v>1.9699999999999999E-2</v>
      </c>
      <c r="O562" s="5">
        <f t="shared" si="85"/>
        <v>3.7798771633301698E-4</v>
      </c>
      <c r="P562" s="5">
        <f t="shared" si="89"/>
        <v>-2.4102125647367467E-2</v>
      </c>
      <c r="Q562" s="5">
        <f t="shared" si="90"/>
        <v>-2.5433610008753549E-2</v>
      </c>
      <c r="R562" s="15">
        <f t="shared" si="91"/>
        <v>-2.5811597725086566E-2</v>
      </c>
      <c r="S562">
        <f t="shared" si="86"/>
        <v>0</v>
      </c>
      <c r="T562">
        <f t="shared" si="92"/>
        <v>15</v>
      </c>
      <c r="U562" t="b">
        <f t="shared" si="93"/>
        <v>0</v>
      </c>
      <c r="V562" s="2">
        <v>40088</v>
      </c>
    </row>
    <row r="563" spans="1:22" x14ac:dyDescent="0.2">
      <c r="A563" s="2">
        <v>40095</v>
      </c>
      <c r="B563" s="5">
        <v>2.02</v>
      </c>
      <c r="C563" s="5">
        <v>5.6395</v>
      </c>
      <c r="D563" s="5">
        <v>337.12200000000001</v>
      </c>
      <c r="E563" s="5">
        <v>306.39600000000002</v>
      </c>
      <c r="F563" s="5">
        <v>6.3899999999999998E-2</v>
      </c>
      <c r="G563" s="5">
        <v>0.28438000000000002</v>
      </c>
      <c r="H563" s="5">
        <v>0.74299999999999999</v>
      </c>
      <c r="I563" s="3">
        <v>1.25</v>
      </c>
      <c r="J563" t="s">
        <v>472</v>
      </c>
      <c r="K563">
        <v>0</v>
      </c>
      <c r="L563">
        <f t="shared" si="87"/>
        <v>2</v>
      </c>
      <c r="M563" s="5">
        <f t="shared" si="88"/>
        <v>8.2489917542192259E-2</v>
      </c>
      <c r="N563" s="5">
        <f t="shared" si="84"/>
        <v>2.0199999999999999E-2</v>
      </c>
      <c r="O563" s="5">
        <f t="shared" si="85"/>
        <v>3.8755904447485001E-4</v>
      </c>
      <c r="P563" s="5">
        <f t="shared" si="89"/>
        <v>8.2102358497717409E-2</v>
      </c>
      <c r="Q563" s="5">
        <f t="shared" si="90"/>
        <v>8.7760405572359756E-2</v>
      </c>
      <c r="R563" s="15">
        <f t="shared" si="91"/>
        <v>8.7372846527884906E-2</v>
      </c>
      <c r="S563">
        <f t="shared" si="86"/>
        <v>0</v>
      </c>
      <c r="T563">
        <f t="shared" si="92"/>
        <v>16</v>
      </c>
      <c r="U563" t="b">
        <f t="shared" si="93"/>
        <v>0</v>
      </c>
      <c r="V563" s="2">
        <v>40095</v>
      </c>
    </row>
    <row r="564" spans="1:22" x14ac:dyDescent="0.2">
      <c r="A564" s="2">
        <v>40102</v>
      </c>
      <c r="B564" s="5">
        <v>2.0499999999999998</v>
      </c>
      <c r="C564" s="5">
        <v>5.6102999999999996</v>
      </c>
      <c r="D564" s="5">
        <v>341.904</v>
      </c>
      <c r="E564" s="5">
        <v>309.887</v>
      </c>
      <c r="F564" s="5">
        <v>5.6800000000000003E-2</v>
      </c>
      <c r="G564" s="5">
        <v>0.28405999999999998</v>
      </c>
      <c r="H564" s="5">
        <v>0.73899999999999999</v>
      </c>
      <c r="I564" s="3">
        <v>1.25</v>
      </c>
      <c r="J564" t="s">
        <v>473</v>
      </c>
      <c r="K564">
        <v>0</v>
      </c>
      <c r="L564">
        <f t="shared" si="87"/>
        <v>3</v>
      </c>
      <c r="M564" s="5">
        <f t="shared" si="88"/>
        <v>1.418477583782729E-2</v>
      </c>
      <c r="N564" s="5">
        <f t="shared" si="84"/>
        <v>2.0499999999999997E-2</v>
      </c>
      <c r="O564" s="5">
        <f t="shared" si="85"/>
        <v>3.9330131393278123E-4</v>
      </c>
      <c r="P564" s="5">
        <f t="shared" si="89"/>
        <v>1.3791474523894509E-2</v>
      </c>
      <c r="Q564" s="5">
        <f t="shared" si="90"/>
        <v>1.1393751876656255E-2</v>
      </c>
      <c r="R564" s="15">
        <f t="shared" si="91"/>
        <v>1.1000450562723474E-2</v>
      </c>
      <c r="S564">
        <f t="shared" si="86"/>
        <v>0</v>
      </c>
      <c r="T564">
        <f t="shared" si="92"/>
        <v>17</v>
      </c>
      <c r="U564" t="b">
        <f t="shared" si="93"/>
        <v>0</v>
      </c>
      <c r="V564" s="2">
        <v>40102</v>
      </c>
    </row>
    <row r="565" spans="1:22" x14ac:dyDescent="0.2">
      <c r="A565" s="2">
        <v>40109</v>
      </c>
      <c r="B565" s="5">
        <v>2.11</v>
      </c>
      <c r="C565" s="5">
        <v>5.5587999999999997</v>
      </c>
      <c r="D565" s="5">
        <v>342.30099999999999</v>
      </c>
      <c r="E565" s="5">
        <v>310.13099999999997</v>
      </c>
      <c r="F565" s="5">
        <v>5.0700000000000002E-2</v>
      </c>
      <c r="G565" s="5">
        <v>0.28188000000000002</v>
      </c>
      <c r="H565" s="5">
        <v>0.73</v>
      </c>
      <c r="I565" s="3">
        <v>1.25</v>
      </c>
      <c r="J565" t="s">
        <v>474</v>
      </c>
      <c r="K565">
        <v>0</v>
      </c>
      <c r="L565">
        <f t="shared" si="87"/>
        <v>4</v>
      </c>
      <c r="M565" s="5">
        <f t="shared" si="88"/>
        <v>1.1611446487902466E-3</v>
      </c>
      <c r="N565" s="5">
        <f t="shared" si="84"/>
        <v>2.1099999999999997E-2</v>
      </c>
      <c r="O565" s="5">
        <f t="shared" si="85"/>
        <v>4.0478466640170296E-4</v>
      </c>
      <c r="P565" s="5">
        <f t="shared" si="89"/>
        <v>7.5635998238854363E-4</v>
      </c>
      <c r="Q565" s="5">
        <f t="shared" si="90"/>
        <v>7.8738378828413502E-4</v>
      </c>
      <c r="R565" s="15">
        <f t="shared" si="91"/>
        <v>3.8259912188243206E-4</v>
      </c>
      <c r="S565">
        <f t="shared" si="86"/>
        <v>0</v>
      </c>
      <c r="T565">
        <f t="shared" si="92"/>
        <v>18</v>
      </c>
      <c r="U565" t="b">
        <f t="shared" si="93"/>
        <v>0</v>
      </c>
      <c r="V565" s="2">
        <v>40109</v>
      </c>
    </row>
    <row r="566" spans="1:22" x14ac:dyDescent="0.2">
      <c r="A566" s="2">
        <v>40116</v>
      </c>
      <c r="B566" s="5">
        <v>2.0099999999999998</v>
      </c>
      <c r="C566" s="5">
        <v>5.7259000000000002</v>
      </c>
      <c r="D566" s="5">
        <v>331.351</v>
      </c>
      <c r="E566" s="5">
        <v>299.28699999999998</v>
      </c>
      <c r="F566" s="5">
        <v>4.4600000000000001E-2</v>
      </c>
      <c r="G566" s="5">
        <v>0.28062999999999999</v>
      </c>
      <c r="H566" s="5">
        <v>0.72</v>
      </c>
      <c r="I566" s="3">
        <v>1.5</v>
      </c>
      <c r="J566" t="s">
        <v>475</v>
      </c>
      <c r="K566">
        <v>1</v>
      </c>
      <c r="L566">
        <f t="shared" si="87"/>
        <v>0</v>
      </c>
      <c r="M566" s="5">
        <f t="shared" si="88"/>
        <v>-3.1989389455479245E-2</v>
      </c>
      <c r="N566" s="5">
        <f t="shared" si="84"/>
        <v>2.0099999999999996E-2</v>
      </c>
      <c r="O566" s="5">
        <f t="shared" si="85"/>
        <v>3.8564486675651821E-4</v>
      </c>
      <c r="P566" s="5">
        <f t="shared" si="89"/>
        <v>-3.2375034322235763E-2</v>
      </c>
      <c r="Q566" s="5">
        <f t="shared" si="90"/>
        <v>-3.496586926169909E-2</v>
      </c>
      <c r="R566" s="15">
        <f t="shared" si="91"/>
        <v>-3.5351514128455608E-2</v>
      </c>
      <c r="S566">
        <f t="shared" si="86"/>
        <v>0</v>
      </c>
      <c r="T566">
        <f t="shared" si="92"/>
        <v>19</v>
      </c>
      <c r="U566" t="b">
        <f t="shared" si="93"/>
        <v>0</v>
      </c>
      <c r="V566" s="2">
        <v>40116</v>
      </c>
    </row>
    <row r="567" spans="1:22" x14ac:dyDescent="0.2">
      <c r="A567" s="2">
        <v>40123</v>
      </c>
      <c r="B567" s="5">
        <v>2.08</v>
      </c>
      <c r="C567" s="5">
        <v>5.6913999999999998</v>
      </c>
      <c r="D567" s="5">
        <v>334.52</v>
      </c>
      <c r="E567" s="5">
        <v>302.565</v>
      </c>
      <c r="F567" s="5">
        <v>4.1599999999999998E-2</v>
      </c>
      <c r="G567" s="5">
        <v>0.27406000000000003</v>
      </c>
      <c r="H567" s="5">
        <v>0.71599999999999997</v>
      </c>
      <c r="I567" s="3">
        <v>1.5</v>
      </c>
      <c r="J567" t="s">
        <v>476</v>
      </c>
      <c r="K567" s="6">
        <v>0</v>
      </c>
      <c r="L567">
        <f t="shared" si="87"/>
        <v>1</v>
      </c>
      <c r="M567" s="5">
        <f t="shared" si="88"/>
        <v>9.5638763727889931E-3</v>
      </c>
      <c r="N567" s="5">
        <f t="shared" si="84"/>
        <v>2.0799999999999999E-2</v>
      </c>
      <c r="O567" s="5">
        <f t="shared" si="85"/>
        <v>3.9904318788930304E-4</v>
      </c>
      <c r="P567" s="5">
        <f t="shared" si="89"/>
        <v>9.16483318489969E-3</v>
      </c>
      <c r="Q567" s="5">
        <f t="shared" si="90"/>
        <v>1.0952697577910175E-2</v>
      </c>
      <c r="R567" s="15">
        <f t="shared" si="91"/>
        <v>1.0553654390020872E-2</v>
      </c>
      <c r="S567">
        <f t="shared" si="86"/>
        <v>0</v>
      </c>
      <c r="T567">
        <f t="shared" si="92"/>
        <v>20</v>
      </c>
      <c r="U567" t="b">
        <f t="shared" si="93"/>
        <v>0</v>
      </c>
      <c r="V567" s="2">
        <v>40123</v>
      </c>
    </row>
    <row r="568" spans="1:22" x14ac:dyDescent="0.2">
      <c r="A568" s="2">
        <v>40130</v>
      </c>
      <c r="B568" s="5">
        <v>2.06</v>
      </c>
      <c r="C568" s="5">
        <v>5.6128999999999998</v>
      </c>
      <c r="D568" s="5">
        <v>347.315</v>
      </c>
      <c r="E568" s="5">
        <v>314.60899999999998</v>
      </c>
      <c r="F568" s="5">
        <v>5.1700000000000003E-2</v>
      </c>
      <c r="G568" s="5">
        <v>0.27250000000000002</v>
      </c>
      <c r="H568" s="5">
        <v>0.71399999999999997</v>
      </c>
      <c r="I568" s="3">
        <v>1.5</v>
      </c>
      <c r="J568" t="s">
        <v>477</v>
      </c>
      <c r="K568" s="6">
        <v>0</v>
      </c>
      <c r="L568">
        <f t="shared" si="87"/>
        <v>2</v>
      </c>
      <c r="M568" s="5">
        <f t="shared" si="88"/>
        <v>3.8248834150424571E-2</v>
      </c>
      <c r="N568" s="5">
        <f t="shared" si="84"/>
        <v>2.06E-2</v>
      </c>
      <c r="O568" s="5">
        <f t="shared" si="85"/>
        <v>3.9521531585995362E-4</v>
      </c>
      <c r="P568" s="5">
        <f t="shared" si="89"/>
        <v>3.7853618834564617E-2</v>
      </c>
      <c r="Q568" s="5">
        <f t="shared" si="90"/>
        <v>3.9806322608365141E-2</v>
      </c>
      <c r="R568" s="15">
        <f t="shared" si="91"/>
        <v>3.9411107292505188E-2</v>
      </c>
      <c r="S568">
        <f t="shared" si="86"/>
        <v>0</v>
      </c>
      <c r="T568">
        <f t="shared" si="92"/>
        <v>21</v>
      </c>
      <c r="U568" t="b">
        <f t="shared" si="93"/>
        <v>0</v>
      </c>
      <c r="V568" s="2">
        <v>40130</v>
      </c>
    </row>
    <row r="569" spans="1:22" x14ac:dyDescent="0.2">
      <c r="A569" s="2">
        <v>40137</v>
      </c>
      <c r="B569" s="5">
        <v>2.02</v>
      </c>
      <c r="C569" s="5">
        <v>5.6569000000000003</v>
      </c>
      <c r="D569" s="5">
        <v>350.39400000000001</v>
      </c>
      <c r="E569" s="5">
        <v>318.16199999999998</v>
      </c>
      <c r="F569" s="5">
        <v>5.1000000000000004E-3</v>
      </c>
      <c r="G569" s="5">
        <v>0.26218999999999998</v>
      </c>
      <c r="H569" s="5">
        <v>0.71399999999999997</v>
      </c>
      <c r="I569" s="3">
        <v>1.5</v>
      </c>
      <c r="J569" t="s">
        <v>478</v>
      </c>
      <c r="K569" s="6">
        <v>0</v>
      </c>
      <c r="L569">
        <f t="shared" si="87"/>
        <v>3</v>
      </c>
      <c r="M569" s="5">
        <f t="shared" si="88"/>
        <v>8.8651512315909287E-3</v>
      </c>
      <c r="N569" s="5">
        <f t="shared" si="84"/>
        <v>2.0199999999999999E-2</v>
      </c>
      <c r="O569" s="5">
        <f t="shared" si="85"/>
        <v>3.8755904447485001E-4</v>
      </c>
      <c r="P569" s="5">
        <f t="shared" si="89"/>
        <v>8.4775921871160786E-3</v>
      </c>
      <c r="Q569" s="5">
        <f t="shared" si="90"/>
        <v>1.1293383215356112E-2</v>
      </c>
      <c r="R569" s="15">
        <f t="shared" si="91"/>
        <v>1.0905824170881262E-2</v>
      </c>
      <c r="S569">
        <f t="shared" si="86"/>
        <v>0</v>
      </c>
      <c r="T569">
        <f t="shared" si="92"/>
        <v>22</v>
      </c>
      <c r="U569" t="b">
        <f t="shared" si="93"/>
        <v>0</v>
      </c>
      <c r="V569" s="2">
        <v>40137</v>
      </c>
    </row>
    <row r="570" spans="1:22" x14ac:dyDescent="0.2">
      <c r="A570" s="2">
        <v>40144</v>
      </c>
      <c r="B570" s="5">
        <v>2.0099999999999998</v>
      </c>
      <c r="C570" s="5">
        <v>5.6696</v>
      </c>
      <c r="D570" s="5">
        <v>355.77199999999999</v>
      </c>
      <c r="E570" s="5">
        <v>323.46499999999997</v>
      </c>
      <c r="F570" s="5">
        <v>1.52E-2</v>
      </c>
      <c r="G570" s="5">
        <v>0.25563000000000002</v>
      </c>
      <c r="H570" s="5">
        <v>0.71799999999999997</v>
      </c>
      <c r="I570" s="3">
        <v>1.5</v>
      </c>
      <c r="J570" t="s">
        <v>479</v>
      </c>
      <c r="K570" s="6">
        <v>0</v>
      </c>
      <c r="L570">
        <f t="shared" si="87"/>
        <v>4</v>
      </c>
      <c r="M570" s="5">
        <f t="shared" si="88"/>
        <v>1.5348436331672266E-2</v>
      </c>
      <c r="N570" s="5">
        <f t="shared" si="84"/>
        <v>2.0099999999999996E-2</v>
      </c>
      <c r="O570" s="5">
        <f t="shared" si="85"/>
        <v>3.8564486675651821E-4</v>
      </c>
      <c r="P570" s="5">
        <f t="shared" si="89"/>
        <v>1.4962791464915748E-2</v>
      </c>
      <c r="Q570" s="5">
        <f t="shared" si="90"/>
        <v>1.6667609582539766E-2</v>
      </c>
      <c r="R570" s="15">
        <f t="shared" si="91"/>
        <v>1.6281964715783248E-2</v>
      </c>
      <c r="S570">
        <f t="shared" si="86"/>
        <v>0</v>
      </c>
      <c r="T570">
        <f t="shared" si="92"/>
        <v>23</v>
      </c>
      <c r="U570" t="b">
        <f t="shared" si="93"/>
        <v>0</v>
      </c>
      <c r="V570" s="2">
        <v>40144</v>
      </c>
    </row>
    <row r="571" spans="1:22" x14ac:dyDescent="0.2">
      <c r="A571" s="2">
        <v>40151</v>
      </c>
      <c r="B571" s="5">
        <v>2.06</v>
      </c>
      <c r="C571" s="5">
        <v>5.6873000000000005</v>
      </c>
      <c r="D571" s="5">
        <v>362.86500000000001</v>
      </c>
      <c r="E571" s="5">
        <v>331.428</v>
      </c>
      <c r="F571" s="5">
        <v>3.85E-2</v>
      </c>
      <c r="G571" s="5">
        <v>0.25656000000000001</v>
      </c>
      <c r="H571" s="5">
        <v>0.71799999999999997</v>
      </c>
      <c r="I571" s="3">
        <v>1.5</v>
      </c>
      <c r="J571" t="s">
        <v>480</v>
      </c>
      <c r="K571" s="6">
        <v>0</v>
      </c>
      <c r="L571">
        <f t="shared" si="87"/>
        <v>5</v>
      </c>
      <c r="M571" s="5">
        <f t="shared" si="88"/>
        <v>1.9936925896360647E-2</v>
      </c>
      <c r="N571" s="5">
        <f t="shared" si="84"/>
        <v>2.06E-2</v>
      </c>
      <c r="O571" s="5">
        <f t="shared" si="85"/>
        <v>3.9521531585995362E-4</v>
      </c>
      <c r="P571" s="5">
        <f t="shared" si="89"/>
        <v>1.9541710580500693E-2</v>
      </c>
      <c r="Q571" s="5">
        <f t="shared" si="90"/>
        <v>2.4617810273136254E-2</v>
      </c>
      <c r="R571" s="15">
        <f t="shared" si="91"/>
        <v>2.42225949572763E-2</v>
      </c>
      <c r="S571">
        <f t="shared" si="86"/>
        <v>0</v>
      </c>
      <c r="T571">
        <f t="shared" si="92"/>
        <v>24</v>
      </c>
      <c r="U571" t="b">
        <f t="shared" si="93"/>
        <v>0</v>
      </c>
      <c r="V571" s="2">
        <v>40151</v>
      </c>
    </row>
    <row r="572" spans="1:22" x14ac:dyDescent="0.2">
      <c r="A572" s="2">
        <v>40158</v>
      </c>
      <c r="B572" s="5">
        <v>2.0499999999999998</v>
      </c>
      <c r="C572" s="5">
        <v>5.7743000000000002</v>
      </c>
      <c r="D572" s="5">
        <v>361.35899999999998</v>
      </c>
      <c r="E572" s="5">
        <v>330.82100000000003</v>
      </c>
      <c r="F572" s="5">
        <v>2.0299999999999999E-2</v>
      </c>
      <c r="G572" s="5">
        <v>0.25363000000000002</v>
      </c>
      <c r="H572" s="5">
        <v>0.71399999999999997</v>
      </c>
      <c r="I572" s="3">
        <v>1.5</v>
      </c>
      <c r="J572" t="s">
        <v>481</v>
      </c>
      <c r="K572" s="6">
        <v>0</v>
      </c>
      <c r="L572">
        <f t="shared" si="87"/>
        <v>6</v>
      </c>
      <c r="M572" s="5">
        <f t="shared" si="88"/>
        <v>-4.1503038320037655E-3</v>
      </c>
      <c r="N572" s="5">
        <f t="shared" si="84"/>
        <v>2.0499999999999997E-2</v>
      </c>
      <c r="O572" s="5">
        <f t="shared" si="85"/>
        <v>3.9330131393278123E-4</v>
      </c>
      <c r="P572" s="5">
        <f t="shared" si="89"/>
        <v>-4.5436051459365467E-3</v>
      </c>
      <c r="Q572" s="5">
        <f t="shared" si="90"/>
        <v>-1.8314686749458797E-3</v>
      </c>
      <c r="R572" s="15">
        <f t="shared" si="91"/>
        <v>-2.224769988878661E-3</v>
      </c>
      <c r="S572">
        <f t="shared" si="86"/>
        <v>0</v>
      </c>
      <c r="T572">
        <f t="shared" si="92"/>
        <v>25</v>
      </c>
      <c r="U572" t="b">
        <f t="shared" si="93"/>
        <v>0</v>
      </c>
      <c r="V572" s="2">
        <v>40158</v>
      </c>
    </row>
    <row r="573" spans="1:22" x14ac:dyDescent="0.2">
      <c r="A573" s="2">
        <v>40165</v>
      </c>
      <c r="B573" s="5">
        <v>2.11</v>
      </c>
      <c r="C573" s="5">
        <v>5.8472999999999997</v>
      </c>
      <c r="D573" s="5">
        <v>363.73700000000002</v>
      </c>
      <c r="E573" s="5">
        <v>332.09199999999998</v>
      </c>
      <c r="F573" s="5">
        <v>3.6499999999999998E-2</v>
      </c>
      <c r="G573" s="5">
        <v>0.25124999999999997</v>
      </c>
      <c r="H573" s="5">
        <v>0.71</v>
      </c>
      <c r="I573" s="3">
        <v>1.75</v>
      </c>
      <c r="J573" t="s">
        <v>482</v>
      </c>
      <c r="K573">
        <v>1</v>
      </c>
      <c r="L573">
        <f t="shared" si="87"/>
        <v>0</v>
      </c>
      <c r="M573" s="5">
        <f t="shared" si="88"/>
        <v>6.5807133626119008E-3</v>
      </c>
      <c r="N573" s="5">
        <f t="shared" si="84"/>
        <v>2.1099999999999997E-2</v>
      </c>
      <c r="O573" s="5">
        <f t="shared" si="85"/>
        <v>4.0478466640170296E-4</v>
      </c>
      <c r="P573" s="5">
        <f t="shared" si="89"/>
        <v>6.1759286962101978E-3</v>
      </c>
      <c r="Q573" s="5">
        <f t="shared" si="90"/>
        <v>3.8419568286172101E-3</v>
      </c>
      <c r="R573" s="15">
        <f t="shared" si="91"/>
        <v>3.4371721622155071E-3</v>
      </c>
      <c r="S573">
        <f t="shared" si="86"/>
        <v>0</v>
      </c>
      <c r="T573">
        <f t="shared" si="92"/>
        <v>26</v>
      </c>
      <c r="U573" t="b">
        <f t="shared" si="93"/>
        <v>0</v>
      </c>
      <c r="V573" s="2">
        <v>40165</v>
      </c>
    </row>
    <row r="574" spans="1:22" x14ac:dyDescent="0.2">
      <c r="A574" s="2">
        <v>40172</v>
      </c>
      <c r="B574" s="5">
        <v>2.12</v>
      </c>
      <c r="C574" s="5">
        <v>5.7922000000000002</v>
      </c>
      <c r="D574" s="5">
        <v>371.19799999999998</v>
      </c>
      <c r="E574" s="5">
        <v>339.40699999999998</v>
      </c>
      <c r="F574" s="5">
        <v>3.95E-2</v>
      </c>
      <c r="G574" s="5">
        <v>0.25063000000000002</v>
      </c>
      <c r="H574" s="5">
        <v>0.70699999999999996</v>
      </c>
      <c r="I574" s="3">
        <v>1.75</v>
      </c>
      <c r="J574" t="s">
        <v>483</v>
      </c>
      <c r="K574">
        <v>0</v>
      </c>
      <c r="L574">
        <f t="shared" si="87"/>
        <v>1</v>
      </c>
      <c r="M574" s="5">
        <f t="shared" si="88"/>
        <v>2.0512073283718513E-2</v>
      </c>
      <c r="N574" s="5">
        <f t="shared" si="84"/>
        <v>2.12E-2</v>
      </c>
      <c r="O574" s="5">
        <f t="shared" si="85"/>
        <v>4.0669840470597407E-4</v>
      </c>
      <c r="P574" s="5">
        <f t="shared" si="89"/>
        <v>2.0105374879012539E-2</v>
      </c>
      <c r="Q574" s="5">
        <f t="shared" si="90"/>
        <v>2.2027028654710179E-2</v>
      </c>
      <c r="R574" s="15">
        <f t="shared" si="91"/>
        <v>2.1620330250004205E-2</v>
      </c>
      <c r="S574">
        <f t="shared" si="86"/>
        <v>0</v>
      </c>
      <c r="T574">
        <f t="shared" si="92"/>
        <v>27</v>
      </c>
      <c r="U574" t="b">
        <f t="shared" si="93"/>
        <v>0</v>
      </c>
      <c r="V574" s="2">
        <v>40172</v>
      </c>
    </row>
    <row r="575" spans="1:22" x14ac:dyDescent="0.2">
      <c r="A575" s="2">
        <v>40179</v>
      </c>
      <c r="B575" s="5">
        <v>2.19</v>
      </c>
      <c r="C575" s="5">
        <v>5.7671999999999999</v>
      </c>
      <c r="D575" s="5">
        <v>371.55599999999998</v>
      </c>
      <c r="E575" s="5">
        <v>339.32400000000001</v>
      </c>
      <c r="F575" s="5">
        <v>5.5800000000000002E-2</v>
      </c>
      <c r="G575" s="5">
        <v>0.25063000000000002</v>
      </c>
      <c r="H575" s="5">
        <v>0.7</v>
      </c>
      <c r="I575" s="3">
        <v>1.75</v>
      </c>
      <c r="J575" t="s">
        <v>484</v>
      </c>
      <c r="K575">
        <v>0</v>
      </c>
      <c r="L575">
        <f t="shared" si="87"/>
        <v>2</v>
      </c>
      <c r="M575" s="5">
        <f t="shared" si="88"/>
        <v>9.6444485153468484E-4</v>
      </c>
      <c r="N575" s="5">
        <f t="shared" si="84"/>
        <v>2.1899999999999999E-2</v>
      </c>
      <c r="O575" s="5">
        <f t="shared" si="85"/>
        <v>4.2009334291592815E-4</v>
      </c>
      <c r="P575" s="5">
        <f t="shared" si="89"/>
        <v>5.443515086187567E-4</v>
      </c>
      <c r="Q575" s="5">
        <f t="shared" si="90"/>
        <v>-2.4454416084518371E-4</v>
      </c>
      <c r="R575" s="15">
        <f t="shared" si="91"/>
        <v>-6.6463750376111186E-4</v>
      </c>
      <c r="S575">
        <f t="shared" si="86"/>
        <v>0</v>
      </c>
      <c r="T575">
        <f t="shared" si="92"/>
        <v>28</v>
      </c>
      <c r="U575" t="b">
        <f t="shared" si="93"/>
        <v>0</v>
      </c>
      <c r="V575" s="2">
        <v>40179</v>
      </c>
    </row>
    <row r="576" spans="1:22" x14ac:dyDescent="0.2">
      <c r="A576" s="2">
        <v>40186</v>
      </c>
      <c r="B576" s="5">
        <v>2.2200000000000002</v>
      </c>
      <c r="C576" s="5">
        <v>5.6668000000000003</v>
      </c>
      <c r="D576" s="5">
        <v>382.32400000000001</v>
      </c>
      <c r="E576" s="5">
        <v>349.43599999999998</v>
      </c>
      <c r="F576" s="5">
        <v>3.95E-2</v>
      </c>
      <c r="G576" s="5">
        <v>0.25124999999999997</v>
      </c>
      <c r="H576" s="5">
        <v>0.69099999999999995</v>
      </c>
      <c r="I576" s="3">
        <v>1.75</v>
      </c>
      <c r="J576" t="s">
        <v>485</v>
      </c>
      <c r="K576">
        <v>0</v>
      </c>
      <c r="L576">
        <f t="shared" si="87"/>
        <v>3</v>
      </c>
      <c r="M576" s="5">
        <f t="shared" si="88"/>
        <v>2.8980826577958751E-2</v>
      </c>
      <c r="N576" s="5">
        <f t="shared" si="84"/>
        <v>2.2200000000000001E-2</v>
      </c>
      <c r="O576" s="5">
        <f t="shared" si="85"/>
        <v>4.2583337195112314E-4</v>
      </c>
      <c r="P576" s="5">
        <f t="shared" si="89"/>
        <v>2.8554993206007628E-2</v>
      </c>
      <c r="Q576" s="5">
        <f t="shared" si="90"/>
        <v>2.9800426730794083E-2</v>
      </c>
      <c r="R576" s="15">
        <f t="shared" si="91"/>
        <v>2.937459335884296E-2</v>
      </c>
      <c r="S576">
        <f t="shared" si="86"/>
        <v>0</v>
      </c>
      <c r="T576">
        <f t="shared" si="92"/>
        <v>29</v>
      </c>
      <c r="U576" t="b">
        <f t="shared" si="93"/>
        <v>0</v>
      </c>
      <c r="V576" s="2">
        <v>40186</v>
      </c>
    </row>
    <row r="577" spans="1:22" x14ac:dyDescent="0.2">
      <c r="A577" s="2">
        <v>40193</v>
      </c>
      <c r="B577" s="5">
        <v>2.25</v>
      </c>
      <c r="C577" s="5">
        <v>5.6802999999999999</v>
      </c>
      <c r="D577" s="5">
        <v>378.28699999999998</v>
      </c>
      <c r="E577" s="5">
        <v>345.30200000000002</v>
      </c>
      <c r="F577" s="5">
        <v>5.1700000000000003E-2</v>
      </c>
      <c r="G577" s="5">
        <v>0.25124999999999997</v>
      </c>
      <c r="H577" s="5">
        <v>0.68</v>
      </c>
      <c r="I577" s="3">
        <v>1.75</v>
      </c>
      <c r="J577" t="s">
        <v>486</v>
      </c>
      <c r="K577">
        <v>0</v>
      </c>
      <c r="L577">
        <f t="shared" si="87"/>
        <v>4</v>
      </c>
      <c r="M577" s="5">
        <f t="shared" si="88"/>
        <v>-1.0559106935478901E-2</v>
      </c>
      <c r="N577" s="5">
        <f t="shared" si="84"/>
        <v>2.2499999999999999E-2</v>
      </c>
      <c r="O577" s="5">
        <f t="shared" si="85"/>
        <v>4.3157300580642932E-4</v>
      </c>
      <c r="P577" s="5">
        <f t="shared" si="89"/>
        <v>-1.0990679941285331E-2</v>
      </c>
      <c r="Q577" s="5">
        <f t="shared" si="90"/>
        <v>-1.1830492565161999E-2</v>
      </c>
      <c r="R577" s="15">
        <f t="shared" si="91"/>
        <v>-1.2262065570968428E-2</v>
      </c>
      <c r="S577">
        <f t="shared" si="86"/>
        <v>0</v>
      </c>
      <c r="T577">
        <f t="shared" si="92"/>
        <v>30</v>
      </c>
      <c r="U577" t="b">
        <f t="shared" si="93"/>
        <v>0</v>
      </c>
      <c r="V577" s="2">
        <v>40193</v>
      </c>
    </row>
    <row r="578" spans="1:22" x14ac:dyDescent="0.2">
      <c r="A578" s="2">
        <v>40200</v>
      </c>
      <c r="B578" s="5">
        <v>2.29</v>
      </c>
      <c r="C578" s="5">
        <v>5.8070000000000004</v>
      </c>
      <c r="D578" s="5">
        <v>357.11900000000003</v>
      </c>
      <c r="E578" s="5">
        <v>325.31799999999998</v>
      </c>
      <c r="F578" s="5">
        <v>4.36E-2</v>
      </c>
      <c r="G578" s="5">
        <v>0.24906</v>
      </c>
      <c r="H578" s="5">
        <v>0.67</v>
      </c>
      <c r="I578" s="3">
        <v>1.75</v>
      </c>
      <c r="J578" t="s">
        <v>487</v>
      </c>
      <c r="K578">
        <v>0</v>
      </c>
      <c r="L578">
        <f t="shared" si="87"/>
        <v>5</v>
      </c>
      <c r="M578" s="5">
        <f t="shared" si="88"/>
        <v>-5.5957513739567921E-2</v>
      </c>
      <c r="N578" s="5">
        <f t="shared" si="84"/>
        <v>2.29E-2</v>
      </c>
      <c r="O578" s="5">
        <f t="shared" si="85"/>
        <v>4.3922523632100585E-4</v>
      </c>
      <c r="P578" s="5">
        <f t="shared" si="89"/>
        <v>-5.6396738975888927E-2</v>
      </c>
      <c r="Q578" s="5">
        <f t="shared" si="90"/>
        <v>-5.7873976982467656E-2</v>
      </c>
      <c r="R578" s="15">
        <f t="shared" si="91"/>
        <v>-5.8313202218788662E-2</v>
      </c>
      <c r="S578">
        <f t="shared" si="86"/>
        <v>0</v>
      </c>
      <c r="T578">
        <f t="shared" si="92"/>
        <v>31</v>
      </c>
      <c r="U578" t="b">
        <f t="shared" si="93"/>
        <v>0</v>
      </c>
      <c r="V578" s="2">
        <v>40200</v>
      </c>
    </row>
    <row r="579" spans="1:22" x14ac:dyDescent="0.2">
      <c r="A579" s="2">
        <v>40207</v>
      </c>
      <c r="B579" s="5">
        <v>2.2599999999999998</v>
      </c>
      <c r="C579" s="5">
        <v>5.9274000000000004</v>
      </c>
      <c r="D579" s="5">
        <v>362.72800000000001</v>
      </c>
      <c r="E579" s="5">
        <v>329.80700000000002</v>
      </c>
      <c r="F579" s="5">
        <v>6.9000000000000006E-2</v>
      </c>
      <c r="G579" s="5">
        <v>0.24906</v>
      </c>
      <c r="H579" s="5">
        <v>0.66500000000000004</v>
      </c>
      <c r="I579" s="3">
        <v>1.75</v>
      </c>
      <c r="J579" t="s">
        <v>488</v>
      </c>
      <c r="K579">
        <v>0</v>
      </c>
      <c r="L579">
        <f t="shared" si="87"/>
        <v>6</v>
      </c>
      <c r="M579" s="5">
        <f t="shared" si="88"/>
        <v>1.5706249177444898E-2</v>
      </c>
      <c r="N579" s="5">
        <f t="shared" ref="N579:N642" si="94">B579/100</f>
        <v>2.2599999999999999E-2</v>
      </c>
      <c r="O579" s="5">
        <f t="shared" ref="O579:O642" si="95">(1+N579/4)^(1/13)-1</f>
        <v>4.3348612928362229E-4</v>
      </c>
      <c r="P579" s="5">
        <f t="shared" si="89"/>
        <v>1.5272763048161275E-2</v>
      </c>
      <c r="Q579" s="5">
        <f t="shared" si="90"/>
        <v>1.3798806091270821E-2</v>
      </c>
      <c r="R579" s="15">
        <f t="shared" si="91"/>
        <v>1.3365319961987199E-2</v>
      </c>
      <c r="S579">
        <f t="shared" ref="S579:S642" si="96">IF(I579&lt;I578,1,0)</f>
        <v>0</v>
      </c>
      <c r="T579">
        <f t="shared" si="92"/>
        <v>32</v>
      </c>
      <c r="U579" t="b">
        <f t="shared" si="93"/>
        <v>0</v>
      </c>
      <c r="V579" s="2">
        <v>40207</v>
      </c>
    </row>
    <row r="580" spans="1:22" x14ac:dyDescent="0.2">
      <c r="A580" s="2">
        <v>40214</v>
      </c>
      <c r="B580" s="5">
        <v>2.19</v>
      </c>
      <c r="C580" s="5">
        <v>5.9866000000000001</v>
      </c>
      <c r="D580" s="5">
        <v>351.26600000000002</v>
      </c>
      <c r="E580" s="5">
        <v>318.78699999999998</v>
      </c>
      <c r="F580" s="5">
        <v>8.5199999999999998E-2</v>
      </c>
      <c r="G580" s="5">
        <v>0.24969</v>
      </c>
      <c r="H580" s="5">
        <v>0.66300000000000003</v>
      </c>
      <c r="I580" s="3">
        <v>1.75</v>
      </c>
      <c r="J580" t="s">
        <v>489</v>
      </c>
      <c r="K580">
        <v>1</v>
      </c>
      <c r="L580">
        <f t="shared" ref="L580:L643" si="97">IF(K580=1,0,L579+1)</f>
        <v>0</v>
      </c>
      <c r="M580" s="5">
        <f t="shared" ref="M580:M643" si="98">D580/D579-1</f>
        <v>-3.1599435389603192E-2</v>
      </c>
      <c r="N580" s="5">
        <f t="shared" si="94"/>
        <v>2.1899999999999999E-2</v>
      </c>
      <c r="O580" s="5">
        <f t="shared" si="95"/>
        <v>4.2009334291592815E-4</v>
      </c>
      <c r="P580" s="5">
        <f t="shared" ref="P580:P643" si="99">M580-O580</f>
        <v>-3.201952873251912E-2</v>
      </c>
      <c r="Q580" s="5">
        <f t="shared" ref="Q580:Q643" si="100">E580/E579-1</f>
        <v>-3.3413481217803298E-2</v>
      </c>
      <c r="R580" s="15">
        <f t="shared" ref="R580:R643" si="101">Q580-O580</f>
        <v>-3.3833574560719226E-2</v>
      </c>
      <c r="S580">
        <f t="shared" si="96"/>
        <v>0</v>
      </c>
      <c r="T580">
        <f t="shared" si="92"/>
        <v>33</v>
      </c>
      <c r="U580" t="b">
        <f t="shared" si="93"/>
        <v>0</v>
      </c>
      <c r="V580" s="2">
        <v>40214</v>
      </c>
    </row>
    <row r="581" spans="1:22" x14ac:dyDescent="0.2">
      <c r="A581" s="2">
        <v>40221</v>
      </c>
      <c r="B581" s="5">
        <v>2.27</v>
      </c>
      <c r="C581" s="5">
        <v>5.9047999999999998</v>
      </c>
      <c r="D581" s="5">
        <v>342.79500000000002</v>
      </c>
      <c r="E581" s="5">
        <v>310.94499999999999</v>
      </c>
      <c r="F581" s="5">
        <v>8.72E-2</v>
      </c>
      <c r="G581" s="5">
        <v>0.25</v>
      </c>
      <c r="H581" s="5">
        <v>0.66300000000000003</v>
      </c>
      <c r="I581" s="3">
        <v>1.75</v>
      </c>
      <c r="J581" t="s">
        <v>490</v>
      </c>
      <c r="K581">
        <v>0</v>
      </c>
      <c r="L581">
        <f t="shared" si="97"/>
        <v>1</v>
      </c>
      <c r="M581" s="5">
        <f t="shared" si="98"/>
        <v>-2.4115627473196954E-2</v>
      </c>
      <c r="N581" s="5">
        <f t="shared" si="94"/>
        <v>2.2700000000000001E-2</v>
      </c>
      <c r="O581" s="5">
        <f t="shared" si="95"/>
        <v>4.3539920886037642E-4</v>
      </c>
      <c r="P581" s="5">
        <f t="shared" si="99"/>
        <v>-2.4551026682057331E-2</v>
      </c>
      <c r="Q581" s="5">
        <f t="shared" si="100"/>
        <v>-2.4599497470097487E-2</v>
      </c>
      <c r="R581" s="15">
        <f t="shared" si="101"/>
        <v>-2.5034896678957863E-2</v>
      </c>
      <c r="S581">
        <f t="shared" si="96"/>
        <v>0</v>
      </c>
      <c r="T581">
        <f t="shared" si="92"/>
        <v>34</v>
      </c>
      <c r="U581" t="b">
        <f t="shared" si="93"/>
        <v>0</v>
      </c>
      <c r="V581" s="2">
        <v>40221</v>
      </c>
    </row>
    <row r="582" spans="1:22" x14ac:dyDescent="0.2">
      <c r="A582" s="2">
        <v>40228</v>
      </c>
      <c r="B582" s="5">
        <v>2.27</v>
      </c>
      <c r="C582" s="5">
        <v>5.9404000000000003</v>
      </c>
      <c r="D582" s="5">
        <v>357.24</v>
      </c>
      <c r="E582" s="5">
        <v>324.24</v>
      </c>
      <c r="F582" s="5">
        <v>9.4299999999999995E-2</v>
      </c>
      <c r="G582" s="5">
        <v>0.25194</v>
      </c>
      <c r="H582" s="5">
        <v>0.66100000000000003</v>
      </c>
      <c r="I582" s="3">
        <v>1.75</v>
      </c>
      <c r="J582" t="s">
        <v>491</v>
      </c>
      <c r="K582">
        <v>0</v>
      </c>
      <c r="L582">
        <f t="shared" si="97"/>
        <v>2</v>
      </c>
      <c r="M582" s="5">
        <f t="shared" si="98"/>
        <v>4.2138887673390801E-2</v>
      </c>
      <c r="N582" s="5">
        <f t="shared" si="94"/>
        <v>2.2700000000000001E-2</v>
      </c>
      <c r="O582" s="5">
        <f t="shared" si="95"/>
        <v>4.3539920886037642E-4</v>
      </c>
      <c r="P582" s="5">
        <f t="shared" si="99"/>
        <v>4.1703488464530425E-2</v>
      </c>
      <c r="Q582" s="5">
        <f t="shared" si="100"/>
        <v>4.2756757625946662E-2</v>
      </c>
      <c r="R582" s="15">
        <f t="shared" si="101"/>
        <v>4.2321358417086286E-2</v>
      </c>
      <c r="S582">
        <f t="shared" si="96"/>
        <v>0</v>
      </c>
      <c r="T582">
        <f t="shared" ref="T582:T645" si="102">IF(S582=1,0,T581+1)</f>
        <v>35</v>
      </c>
      <c r="U582" t="b">
        <f t="shared" ref="U582:U645" si="103">IF(S582=1,IF(R582&gt;0,1,0))</f>
        <v>0</v>
      </c>
      <c r="V582" s="2">
        <v>40228</v>
      </c>
    </row>
    <row r="583" spans="1:22" x14ac:dyDescent="0.2">
      <c r="A583" s="2">
        <v>40235</v>
      </c>
      <c r="B583" s="5">
        <v>2.29</v>
      </c>
      <c r="C583" s="5">
        <v>5.91</v>
      </c>
      <c r="D583" s="5">
        <v>350.41500000000002</v>
      </c>
      <c r="E583" s="5">
        <v>317.57</v>
      </c>
      <c r="F583" s="5">
        <v>0.11459999999999999</v>
      </c>
      <c r="G583" s="5">
        <v>0.25169000000000002</v>
      </c>
      <c r="H583" s="5">
        <v>0.65600000000000003</v>
      </c>
      <c r="I583" s="3">
        <v>1.75</v>
      </c>
      <c r="J583" t="s">
        <v>492</v>
      </c>
      <c r="K583">
        <v>0</v>
      </c>
      <c r="L583">
        <f t="shared" si="97"/>
        <v>3</v>
      </c>
      <c r="M583" s="5">
        <f t="shared" si="98"/>
        <v>-1.9104803493449785E-2</v>
      </c>
      <c r="N583" s="5">
        <f t="shared" si="94"/>
        <v>2.29E-2</v>
      </c>
      <c r="O583" s="5">
        <f t="shared" si="95"/>
        <v>4.3922523632100585E-4</v>
      </c>
      <c r="P583" s="5">
        <f t="shared" si="99"/>
        <v>-1.954402872977079E-2</v>
      </c>
      <c r="Q583" s="5">
        <f t="shared" si="100"/>
        <v>-2.0571181840611907E-2</v>
      </c>
      <c r="R583" s="15">
        <f t="shared" si="101"/>
        <v>-2.1010407076932913E-2</v>
      </c>
      <c r="S583">
        <f t="shared" si="96"/>
        <v>0</v>
      </c>
      <c r="T583">
        <f t="shared" si="102"/>
        <v>36</v>
      </c>
      <c r="U583" t="b">
        <f t="shared" si="103"/>
        <v>0</v>
      </c>
      <c r="V583" s="2">
        <v>40235</v>
      </c>
    </row>
    <row r="584" spans="1:22" x14ac:dyDescent="0.2">
      <c r="A584" s="2">
        <v>40242</v>
      </c>
      <c r="B584" s="5">
        <v>2.3199999999999998</v>
      </c>
      <c r="C584" s="5">
        <v>5.8943000000000003</v>
      </c>
      <c r="D584" s="5">
        <v>369.815</v>
      </c>
      <c r="E584" s="5">
        <v>335.71899999999999</v>
      </c>
      <c r="F584" s="5">
        <v>0.14299999999999999</v>
      </c>
      <c r="G584" s="5">
        <v>0.25363000000000002</v>
      </c>
      <c r="H584" s="5">
        <v>0.65300000000000002</v>
      </c>
      <c r="I584" s="3">
        <v>1.75</v>
      </c>
      <c r="J584" t="s">
        <v>493</v>
      </c>
      <c r="K584">
        <v>0</v>
      </c>
      <c r="L584">
        <f t="shared" si="97"/>
        <v>4</v>
      </c>
      <c r="M584" s="5">
        <f t="shared" si="98"/>
        <v>5.5362926815347491E-2</v>
      </c>
      <c r="N584" s="5">
        <f t="shared" si="94"/>
        <v>2.3199999999999998E-2</v>
      </c>
      <c r="O584" s="5">
        <f t="shared" si="95"/>
        <v>4.4496394831061714E-4</v>
      </c>
      <c r="P584" s="5">
        <f t="shared" si="99"/>
        <v>5.4917962867036874E-2</v>
      </c>
      <c r="Q584" s="5">
        <f t="shared" si="100"/>
        <v>5.7149604811537635E-2</v>
      </c>
      <c r="R584" s="15">
        <f t="shared" si="101"/>
        <v>5.6704640863227018E-2</v>
      </c>
      <c r="S584">
        <f t="shared" si="96"/>
        <v>0</v>
      </c>
      <c r="T584">
        <f t="shared" si="102"/>
        <v>37</v>
      </c>
      <c r="U584" t="b">
        <f t="shared" si="103"/>
        <v>0</v>
      </c>
      <c r="V584" s="2">
        <v>40242</v>
      </c>
    </row>
    <row r="585" spans="1:22" x14ac:dyDescent="0.2">
      <c r="A585" s="2">
        <v>40249</v>
      </c>
      <c r="B585" s="5">
        <v>2.34</v>
      </c>
      <c r="C585" s="5">
        <v>5.8278999999999996</v>
      </c>
      <c r="D585" s="5">
        <v>370.904</v>
      </c>
      <c r="E585" s="5">
        <v>337.113</v>
      </c>
      <c r="F585" s="5">
        <v>0.14199999999999999</v>
      </c>
      <c r="G585" s="5">
        <v>0.25718999999999997</v>
      </c>
      <c r="H585" s="5">
        <v>0.64900000000000002</v>
      </c>
      <c r="I585" s="3">
        <v>1.75</v>
      </c>
      <c r="J585" t="s">
        <v>494</v>
      </c>
      <c r="K585">
        <v>0</v>
      </c>
      <c r="L585">
        <f t="shared" si="97"/>
        <v>5</v>
      </c>
      <c r="M585" s="5">
        <f t="shared" si="98"/>
        <v>2.9447156010438125E-3</v>
      </c>
      <c r="N585" s="5">
        <f t="shared" si="94"/>
        <v>2.3399999999999997E-2</v>
      </c>
      <c r="O585" s="5">
        <f t="shared" si="95"/>
        <v>4.4878953686100509E-4</v>
      </c>
      <c r="P585" s="5">
        <f t="shared" si="99"/>
        <v>2.4959260641828074E-3</v>
      </c>
      <c r="Q585" s="5">
        <f t="shared" si="100"/>
        <v>4.1522821168893387E-3</v>
      </c>
      <c r="R585" s="15">
        <f t="shared" si="101"/>
        <v>3.7034925800283336E-3</v>
      </c>
      <c r="S585">
        <f t="shared" si="96"/>
        <v>0</v>
      </c>
      <c r="T585">
        <f t="shared" si="102"/>
        <v>38</v>
      </c>
      <c r="U585" t="b">
        <f t="shared" si="103"/>
        <v>0</v>
      </c>
      <c r="V585" s="2">
        <v>40249</v>
      </c>
    </row>
    <row r="586" spans="1:22" x14ac:dyDescent="0.2">
      <c r="A586" s="2">
        <v>40256</v>
      </c>
      <c r="B586" s="5">
        <v>2.29</v>
      </c>
      <c r="C586" s="5">
        <v>5.9153000000000002</v>
      </c>
      <c r="D586" s="5">
        <v>368.47699999999998</v>
      </c>
      <c r="E586" s="5">
        <v>334.93</v>
      </c>
      <c r="F586" s="5">
        <v>0.14399999999999999</v>
      </c>
      <c r="G586" s="5">
        <v>0.27750000000000002</v>
      </c>
      <c r="H586" s="5">
        <v>0.64200000000000002</v>
      </c>
      <c r="I586" s="3">
        <v>1.75</v>
      </c>
      <c r="J586" t="s">
        <v>495</v>
      </c>
      <c r="K586">
        <v>0</v>
      </c>
      <c r="L586">
        <f t="shared" si="97"/>
        <v>6</v>
      </c>
      <c r="M586" s="5">
        <f t="shared" si="98"/>
        <v>-6.5434721653042649E-3</v>
      </c>
      <c r="N586" s="5">
        <f t="shared" si="94"/>
        <v>2.29E-2</v>
      </c>
      <c r="O586" s="5">
        <f t="shared" si="95"/>
        <v>4.3922523632100585E-4</v>
      </c>
      <c r="P586" s="5">
        <f t="shared" si="99"/>
        <v>-6.9826974016252708E-3</v>
      </c>
      <c r="Q586" s="5">
        <f t="shared" si="100"/>
        <v>-6.4755734723964675E-3</v>
      </c>
      <c r="R586" s="15">
        <f t="shared" si="101"/>
        <v>-6.9147987087174734E-3</v>
      </c>
      <c r="S586">
        <f t="shared" si="96"/>
        <v>0</v>
      </c>
      <c r="T586">
        <f t="shared" si="102"/>
        <v>39</v>
      </c>
      <c r="U586" t="b">
        <f t="shared" si="103"/>
        <v>0</v>
      </c>
      <c r="V586" s="2">
        <v>40256</v>
      </c>
    </row>
    <row r="587" spans="1:22" x14ac:dyDescent="0.2">
      <c r="A587" s="2">
        <v>40263</v>
      </c>
      <c r="B587" s="5">
        <v>2.2599999999999998</v>
      </c>
      <c r="C587" s="5">
        <v>6.0446</v>
      </c>
      <c r="D587" s="5">
        <v>373.053</v>
      </c>
      <c r="E587" s="5">
        <v>339.16</v>
      </c>
      <c r="F587" s="5">
        <v>0.13489999999999999</v>
      </c>
      <c r="G587" s="5">
        <v>0.28875000000000001</v>
      </c>
      <c r="H587" s="5">
        <v>0.63600000000000001</v>
      </c>
      <c r="I587" s="3">
        <v>1.75</v>
      </c>
      <c r="J587" t="s">
        <v>496</v>
      </c>
      <c r="K587">
        <v>1</v>
      </c>
      <c r="L587">
        <f t="shared" si="97"/>
        <v>0</v>
      </c>
      <c r="M587" s="5">
        <f t="shared" si="98"/>
        <v>1.2418685562463949E-2</v>
      </c>
      <c r="N587" s="5">
        <f t="shared" si="94"/>
        <v>2.2599999999999999E-2</v>
      </c>
      <c r="O587" s="5">
        <f t="shared" si="95"/>
        <v>4.3348612928362229E-4</v>
      </c>
      <c r="P587" s="5">
        <f t="shared" si="99"/>
        <v>1.1985199433180327E-2</v>
      </c>
      <c r="Q587" s="5">
        <f t="shared" si="100"/>
        <v>1.2629504672618141E-2</v>
      </c>
      <c r="R587" s="15">
        <f t="shared" si="101"/>
        <v>1.2196018543334519E-2</v>
      </c>
      <c r="S587">
        <f t="shared" si="96"/>
        <v>0</v>
      </c>
      <c r="T587">
        <f t="shared" si="102"/>
        <v>40</v>
      </c>
      <c r="U587" t="b">
        <f t="shared" si="103"/>
        <v>0</v>
      </c>
      <c r="V587" s="2">
        <v>40263</v>
      </c>
    </row>
    <row r="588" spans="1:22" x14ac:dyDescent="0.2">
      <c r="A588" s="2">
        <v>40270</v>
      </c>
      <c r="B588" s="5">
        <v>2.34</v>
      </c>
      <c r="C588" s="5">
        <v>5.9399999999999995</v>
      </c>
      <c r="D588" s="5">
        <v>376.69799999999998</v>
      </c>
      <c r="E588" s="5">
        <v>342.61099999999999</v>
      </c>
      <c r="F588" s="5">
        <v>0.15720000000000001</v>
      </c>
      <c r="G588" s="5">
        <v>0.29149999999999998</v>
      </c>
      <c r="H588" s="5">
        <v>0.63500000000000001</v>
      </c>
      <c r="I588" s="3">
        <v>1.75</v>
      </c>
      <c r="J588" t="s">
        <v>497</v>
      </c>
      <c r="K588">
        <v>0</v>
      </c>
      <c r="L588">
        <f t="shared" si="97"/>
        <v>1</v>
      </c>
      <c r="M588" s="5">
        <f t="shared" si="98"/>
        <v>9.7707296282296685E-3</v>
      </c>
      <c r="N588" s="5">
        <f t="shared" si="94"/>
        <v>2.3399999999999997E-2</v>
      </c>
      <c r="O588" s="5">
        <f t="shared" si="95"/>
        <v>4.4878953686100509E-4</v>
      </c>
      <c r="P588" s="5">
        <f t="shared" si="99"/>
        <v>9.3219400913686634E-3</v>
      </c>
      <c r="Q588" s="5">
        <f t="shared" si="100"/>
        <v>1.0175138577662279E-2</v>
      </c>
      <c r="R588" s="15">
        <f t="shared" si="101"/>
        <v>9.7263490408012743E-3</v>
      </c>
      <c r="S588">
        <f t="shared" si="96"/>
        <v>0</v>
      </c>
      <c r="T588">
        <f t="shared" si="102"/>
        <v>41</v>
      </c>
      <c r="U588" t="b">
        <f t="shared" si="103"/>
        <v>0</v>
      </c>
      <c r="V588" s="2">
        <v>40270</v>
      </c>
    </row>
    <row r="589" spans="1:22" x14ac:dyDescent="0.2">
      <c r="A589" s="2">
        <v>40277</v>
      </c>
      <c r="B589" s="5">
        <v>2.35</v>
      </c>
      <c r="C589" s="5">
        <v>5.9024999999999999</v>
      </c>
      <c r="D589" s="5">
        <v>387.976</v>
      </c>
      <c r="E589" s="5">
        <v>352.92500000000001</v>
      </c>
      <c r="F589" s="5">
        <v>0.14710000000000001</v>
      </c>
      <c r="G589" s="5">
        <v>0.29781000000000002</v>
      </c>
      <c r="H589" s="5">
        <v>0.64100000000000001</v>
      </c>
      <c r="I589" s="3">
        <v>1.75</v>
      </c>
      <c r="J589" t="s">
        <v>498</v>
      </c>
      <c r="K589">
        <v>0</v>
      </c>
      <c r="L589">
        <f t="shared" si="97"/>
        <v>2</v>
      </c>
      <c r="M589" s="5">
        <f t="shared" si="98"/>
        <v>2.993910241094988E-2</v>
      </c>
      <c r="N589" s="5">
        <f t="shared" si="94"/>
        <v>2.35E-2</v>
      </c>
      <c r="O589" s="5">
        <f t="shared" si="95"/>
        <v>4.5070226530952162E-4</v>
      </c>
      <c r="P589" s="5">
        <f t="shared" si="99"/>
        <v>2.9488400145640359E-2</v>
      </c>
      <c r="Q589" s="5">
        <f t="shared" si="100"/>
        <v>3.0104112243915182E-2</v>
      </c>
      <c r="R589" s="15">
        <f t="shared" si="101"/>
        <v>2.965340997860566E-2</v>
      </c>
      <c r="S589">
        <f t="shared" si="96"/>
        <v>0</v>
      </c>
      <c r="T589">
        <f t="shared" si="102"/>
        <v>42</v>
      </c>
      <c r="U589" t="b">
        <f t="shared" si="103"/>
        <v>0</v>
      </c>
      <c r="V589" s="2">
        <v>40277</v>
      </c>
    </row>
    <row r="590" spans="1:22" x14ac:dyDescent="0.2">
      <c r="A590" s="2">
        <v>40284</v>
      </c>
      <c r="B590" s="5">
        <v>2.39</v>
      </c>
      <c r="C590" s="5">
        <v>5.8979999999999997</v>
      </c>
      <c r="D590" s="5">
        <v>386.59</v>
      </c>
      <c r="E590" s="5">
        <v>351.56</v>
      </c>
      <c r="F590" s="5">
        <v>0.15110000000000001</v>
      </c>
      <c r="G590" s="5">
        <v>0.30531000000000003</v>
      </c>
      <c r="H590" s="5">
        <v>0.64400000000000002</v>
      </c>
      <c r="I590" s="3">
        <v>1.75</v>
      </c>
      <c r="J590" t="s">
        <v>499</v>
      </c>
      <c r="K590">
        <v>0</v>
      </c>
      <c r="L590">
        <f t="shared" si="97"/>
        <v>3</v>
      </c>
      <c r="M590" s="5">
        <f t="shared" si="98"/>
        <v>-3.5723859207786868E-3</v>
      </c>
      <c r="N590" s="5">
        <f t="shared" si="94"/>
        <v>2.3900000000000001E-2</v>
      </c>
      <c r="O590" s="5">
        <f t="shared" si="95"/>
        <v>4.5835274030925355E-4</v>
      </c>
      <c r="P590" s="5">
        <f t="shared" si="99"/>
        <v>-4.0307386610879403E-3</v>
      </c>
      <c r="Q590" s="5">
        <f t="shared" si="100"/>
        <v>-3.8676772685415362E-3</v>
      </c>
      <c r="R590" s="15">
        <f t="shared" si="101"/>
        <v>-4.3260300088507897E-3</v>
      </c>
      <c r="S590">
        <f t="shared" si="96"/>
        <v>0</v>
      </c>
      <c r="T590">
        <f t="shared" si="102"/>
        <v>43</v>
      </c>
      <c r="U590" t="b">
        <f t="shared" si="103"/>
        <v>0</v>
      </c>
      <c r="V590" s="2">
        <v>40284</v>
      </c>
    </row>
    <row r="591" spans="1:22" x14ac:dyDescent="0.2">
      <c r="A591" s="2">
        <v>40291</v>
      </c>
      <c r="B591" s="5">
        <v>2.42</v>
      </c>
      <c r="C591" s="5">
        <v>5.8898000000000001</v>
      </c>
      <c r="D591" s="5">
        <v>391.61</v>
      </c>
      <c r="E591" s="5">
        <v>356.07</v>
      </c>
      <c r="F591" s="5">
        <v>0.15010000000000001</v>
      </c>
      <c r="G591" s="5">
        <v>0.32063000000000003</v>
      </c>
      <c r="H591" s="5">
        <v>0.64500000000000002</v>
      </c>
      <c r="I591" s="3">
        <v>1.75</v>
      </c>
      <c r="J591" t="s">
        <v>500</v>
      </c>
      <c r="K591">
        <v>0</v>
      </c>
      <c r="L591">
        <f t="shared" si="97"/>
        <v>4</v>
      </c>
      <c r="M591" s="5">
        <f t="shared" si="98"/>
        <v>1.2985333298843882E-2</v>
      </c>
      <c r="N591" s="5">
        <f t="shared" si="94"/>
        <v>2.4199999999999999E-2</v>
      </c>
      <c r="O591" s="5">
        <f t="shared" si="95"/>
        <v>4.6409013588322168E-4</v>
      </c>
      <c r="P591" s="5">
        <f t="shared" si="99"/>
        <v>1.252124316296066E-2</v>
      </c>
      <c r="Q591" s="5">
        <f t="shared" si="100"/>
        <v>1.2828535669586971E-2</v>
      </c>
      <c r="R591" s="15">
        <f t="shared" si="101"/>
        <v>1.236444553370375E-2</v>
      </c>
      <c r="S591">
        <f t="shared" si="96"/>
        <v>0</v>
      </c>
      <c r="T591">
        <f t="shared" si="102"/>
        <v>44</v>
      </c>
      <c r="U591" t="b">
        <f t="shared" si="103"/>
        <v>0</v>
      </c>
      <c r="V591" s="2">
        <v>40291</v>
      </c>
    </row>
    <row r="592" spans="1:22" x14ac:dyDescent="0.2">
      <c r="A592" s="2">
        <v>40298</v>
      </c>
      <c r="B592" s="5">
        <v>2.42</v>
      </c>
      <c r="C592" s="5">
        <v>5.9048999999999996</v>
      </c>
      <c r="D592" s="5">
        <v>383.02</v>
      </c>
      <c r="E592" s="5">
        <v>348.15</v>
      </c>
      <c r="F592" s="5">
        <v>0.1542</v>
      </c>
      <c r="G592" s="5">
        <v>0.34655999999999998</v>
      </c>
      <c r="H592" s="5">
        <v>0.66300000000000003</v>
      </c>
      <c r="I592" s="3">
        <v>1.75</v>
      </c>
      <c r="J592" t="s">
        <v>501</v>
      </c>
      <c r="K592">
        <v>0</v>
      </c>
      <c r="L592">
        <f t="shared" si="97"/>
        <v>5</v>
      </c>
      <c r="M592" s="5">
        <f t="shared" si="98"/>
        <v>-2.1935088480886655E-2</v>
      </c>
      <c r="N592" s="5">
        <f t="shared" si="94"/>
        <v>2.4199999999999999E-2</v>
      </c>
      <c r="O592" s="5">
        <f t="shared" si="95"/>
        <v>4.6409013588322168E-4</v>
      </c>
      <c r="P592" s="5">
        <f t="shared" si="99"/>
        <v>-2.2399178616769877E-2</v>
      </c>
      <c r="Q592" s="5">
        <f t="shared" si="100"/>
        <v>-2.2242817423540395E-2</v>
      </c>
      <c r="R592" s="15">
        <f t="shared" si="101"/>
        <v>-2.2706907559423617E-2</v>
      </c>
      <c r="S592">
        <f t="shared" si="96"/>
        <v>0</v>
      </c>
      <c r="T592">
        <f t="shared" si="102"/>
        <v>45</v>
      </c>
      <c r="U592" t="b">
        <f t="shared" si="103"/>
        <v>0</v>
      </c>
      <c r="V592" s="2">
        <v>40298</v>
      </c>
    </row>
    <row r="593" spans="1:22" x14ac:dyDescent="0.2">
      <c r="A593" s="2">
        <v>40305</v>
      </c>
      <c r="B593" s="5">
        <v>2.35</v>
      </c>
      <c r="C593" s="5">
        <v>6.2234999999999996</v>
      </c>
      <c r="D593" s="5">
        <v>348.98</v>
      </c>
      <c r="E593" s="5">
        <v>317.82</v>
      </c>
      <c r="F593" s="5">
        <v>0.1197</v>
      </c>
      <c r="G593" s="5">
        <v>0.42813000000000001</v>
      </c>
      <c r="H593" s="5">
        <v>0.68200000000000005</v>
      </c>
      <c r="I593" s="3">
        <v>2</v>
      </c>
      <c r="J593" t="s">
        <v>502</v>
      </c>
      <c r="K593">
        <v>1</v>
      </c>
      <c r="L593">
        <f t="shared" si="97"/>
        <v>0</v>
      </c>
      <c r="M593" s="5">
        <f t="shared" si="98"/>
        <v>-8.8872643726176093E-2</v>
      </c>
      <c r="N593" s="5">
        <f t="shared" si="94"/>
        <v>2.35E-2</v>
      </c>
      <c r="O593" s="5">
        <f t="shared" si="95"/>
        <v>4.5070226530952162E-4</v>
      </c>
      <c r="P593" s="5">
        <f t="shared" si="99"/>
        <v>-8.9323345991485614E-2</v>
      </c>
      <c r="Q593" s="5">
        <f t="shared" si="100"/>
        <v>-8.7117621714778104E-2</v>
      </c>
      <c r="R593" s="15">
        <f t="shared" si="101"/>
        <v>-8.7568323980087626E-2</v>
      </c>
      <c r="S593">
        <f t="shared" si="96"/>
        <v>0</v>
      </c>
      <c r="T593">
        <f t="shared" si="102"/>
        <v>46</v>
      </c>
      <c r="U593" t="b">
        <f t="shared" si="103"/>
        <v>0</v>
      </c>
      <c r="V593" s="2">
        <v>40305</v>
      </c>
    </row>
    <row r="594" spans="1:22" x14ac:dyDescent="0.2">
      <c r="A594" s="2">
        <v>40312</v>
      </c>
      <c r="B594" s="5">
        <v>2.48</v>
      </c>
      <c r="C594" s="5">
        <v>6.2465000000000002</v>
      </c>
      <c r="D594" s="5">
        <v>362.52</v>
      </c>
      <c r="E594" s="5">
        <v>329.66</v>
      </c>
      <c r="F594" s="5">
        <v>0.14499999999999999</v>
      </c>
      <c r="G594" s="5">
        <v>0.44506000000000001</v>
      </c>
      <c r="H594" s="5">
        <v>0.68400000000000005</v>
      </c>
      <c r="I594" s="3">
        <v>2</v>
      </c>
      <c r="J594" t="s">
        <v>503</v>
      </c>
      <c r="K594">
        <v>0</v>
      </c>
      <c r="L594">
        <f t="shared" si="97"/>
        <v>1</v>
      </c>
      <c r="M594" s="5">
        <f t="shared" si="98"/>
        <v>3.8798785030660587E-2</v>
      </c>
      <c r="N594" s="5">
        <f t="shared" si="94"/>
        <v>2.4799999999999999E-2</v>
      </c>
      <c r="O594" s="5">
        <f t="shared" si="95"/>
        <v>4.7556374268120649E-4</v>
      </c>
      <c r="P594" s="5">
        <f t="shared" si="99"/>
        <v>3.8323221287979381E-2</v>
      </c>
      <c r="Q594" s="5">
        <f t="shared" si="100"/>
        <v>3.7253791454282315E-2</v>
      </c>
      <c r="R594" s="15">
        <f t="shared" si="101"/>
        <v>3.6778227711601108E-2</v>
      </c>
      <c r="S594">
        <f t="shared" si="96"/>
        <v>0</v>
      </c>
      <c r="T594">
        <f t="shared" si="102"/>
        <v>47</v>
      </c>
      <c r="U594" t="b">
        <f t="shared" si="103"/>
        <v>0</v>
      </c>
      <c r="V594" s="2">
        <v>40312</v>
      </c>
    </row>
    <row r="595" spans="1:22" x14ac:dyDescent="0.2">
      <c r="A595" s="2">
        <v>40319</v>
      </c>
      <c r="B595" s="5">
        <v>2.57</v>
      </c>
      <c r="C595" s="5">
        <v>6.4504000000000001</v>
      </c>
      <c r="D595" s="5">
        <v>344.2</v>
      </c>
      <c r="E595" s="5">
        <v>313.94</v>
      </c>
      <c r="F595" s="5">
        <v>0.15210000000000001</v>
      </c>
      <c r="G595" s="5">
        <v>0.49687999999999999</v>
      </c>
      <c r="H595" s="5">
        <v>0.69499999999999995</v>
      </c>
      <c r="I595" s="3">
        <v>2</v>
      </c>
      <c r="J595" t="s">
        <v>504</v>
      </c>
      <c r="K595">
        <v>0</v>
      </c>
      <c r="L595">
        <f t="shared" si="97"/>
        <v>2</v>
      </c>
      <c r="M595" s="5">
        <f t="shared" si="98"/>
        <v>-5.0535142888668227E-2</v>
      </c>
      <c r="N595" s="5">
        <f t="shared" si="94"/>
        <v>2.5699999999999997E-2</v>
      </c>
      <c r="O595" s="5">
        <f t="shared" si="95"/>
        <v>4.9277119285306981E-4</v>
      </c>
      <c r="P595" s="5">
        <f t="shared" si="99"/>
        <v>-5.1027914081521297E-2</v>
      </c>
      <c r="Q595" s="5">
        <f t="shared" si="100"/>
        <v>-4.7685494145483287E-2</v>
      </c>
      <c r="R595" s="15">
        <f t="shared" si="101"/>
        <v>-4.8178265338336357E-2</v>
      </c>
      <c r="S595">
        <f t="shared" si="96"/>
        <v>0</v>
      </c>
      <c r="T595">
        <f t="shared" si="102"/>
        <v>48</v>
      </c>
      <c r="U595" t="b">
        <f t="shared" si="103"/>
        <v>0</v>
      </c>
      <c r="V595" s="2">
        <v>40319</v>
      </c>
    </row>
    <row r="596" spans="1:22" x14ac:dyDescent="0.2">
      <c r="A596" s="2">
        <v>40326</v>
      </c>
      <c r="B596" s="5">
        <v>2.66</v>
      </c>
      <c r="C596" s="5">
        <v>6.4863</v>
      </c>
      <c r="D596" s="5">
        <v>349.96</v>
      </c>
      <c r="E596" s="5">
        <v>318.69</v>
      </c>
      <c r="F596" s="5">
        <v>0.1552</v>
      </c>
      <c r="G596" s="5">
        <v>0.53625</v>
      </c>
      <c r="H596" s="5">
        <v>0.69899999999999995</v>
      </c>
      <c r="I596" s="3">
        <v>2</v>
      </c>
      <c r="J596" t="s">
        <v>505</v>
      </c>
      <c r="K596">
        <v>0</v>
      </c>
      <c r="L596">
        <f t="shared" si="97"/>
        <v>3</v>
      </c>
      <c r="M596" s="5">
        <f t="shared" si="98"/>
        <v>1.6734456711214429E-2</v>
      </c>
      <c r="N596" s="5">
        <f t="shared" si="94"/>
        <v>2.6600000000000002E-2</v>
      </c>
      <c r="O596" s="5">
        <f t="shared" si="95"/>
        <v>5.0997509235162219E-4</v>
      </c>
      <c r="P596" s="5">
        <f t="shared" si="99"/>
        <v>1.6224481618862807E-2</v>
      </c>
      <c r="Q596" s="5">
        <f t="shared" si="100"/>
        <v>1.5130279671274671E-2</v>
      </c>
      <c r="R596" s="15">
        <f t="shared" si="101"/>
        <v>1.4620304578923049E-2</v>
      </c>
      <c r="S596">
        <f t="shared" si="96"/>
        <v>0</v>
      </c>
      <c r="T596">
        <f t="shared" si="102"/>
        <v>49</v>
      </c>
      <c r="U596" t="b">
        <f t="shared" si="103"/>
        <v>0</v>
      </c>
      <c r="V596" s="2">
        <v>40326</v>
      </c>
    </row>
    <row r="597" spans="1:22" x14ac:dyDescent="0.2">
      <c r="A597" s="2">
        <v>40333</v>
      </c>
      <c r="B597" s="5">
        <v>2.67</v>
      </c>
      <c r="C597" s="5">
        <v>6.5943000000000005</v>
      </c>
      <c r="D597" s="5">
        <v>348.43</v>
      </c>
      <c r="E597" s="5">
        <v>317.23</v>
      </c>
      <c r="F597" s="5">
        <v>0.1207</v>
      </c>
      <c r="G597" s="5">
        <v>0.53656000000000004</v>
      </c>
      <c r="H597" s="5">
        <v>0.70699999999999996</v>
      </c>
      <c r="I597" s="3">
        <v>2</v>
      </c>
      <c r="J597" t="s">
        <v>506</v>
      </c>
      <c r="K597">
        <v>0</v>
      </c>
      <c r="L597">
        <f t="shared" si="97"/>
        <v>4</v>
      </c>
      <c r="M597" s="5">
        <f t="shared" si="98"/>
        <v>-4.3719282203679155E-3</v>
      </c>
      <c r="N597" s="5">
        <f t="shared" si="94"/>
        <v>2.6699999999999998E-2</v>
      </c>
      <c r="O597" s="5">
        <f t="shared" si="95"/>
        <v>5.1188641762922593E-4</v>
      </c>
      <c r="P597" s="5">
        <f t="shared" si="99"/>
        <v>-4.8838146379971414E-3</v>
      </c>
      <c r="Q597" s="5">
        <f t="shared" si="100"/>
        <v>-4.5812545106529434E-3</v>
      </c>
      <c r="R597" s="15">
        <f t="shared" si="101"/>
        <v>-5.0931409282821694E-3</v>
      </c>
      <c r="S597">
        <f t="shared" si="96"/>
        <v>0</v>
      </c>
      <c r="T597">
        <f t="shared" si="102"/>
        <v>50</v>
      </c>
      <c r="U597" t="b">
        <f t="shared" si="103"/>
        <v>0</v>
      </c>
      <c r="V597" s="2">
        <v>40333</v>
      </c>
    </row>
    <row r="598" spans="1:22" x14ac:dyDescent="0.2">
      <c r="A598" s="2">
        <v>40340</v>
      </c>
      <c r="B598" s="5">
        <v>2.66</v>
      </c>
      <c r="C598" s="5">
        <v>6.4583000000000004</v>
      </c>
      <c r="D598" s="5">
        <v>354.83</v>
      </c>
      <c r="E598" s="5">
        <v>323.29000000000002</v>
      </c>
      <c r="F598" s="5">
        <v>6.9000000000000006E-2</v>
      </c>
      <c r="G598" s="5">
        <v>0.53705999999999998</v>
      </c>
      <c r="H598" s="5">
        <v>0.71899999999999997</v>
      </c>
      <c r="I598" s="3">
        <v>2</v>
      </c>
      <c r="J598" t="s">
        <v>507</v>
      </c>
      <c r="K598">
        <v>0</v>
      </c>
      <c r="L598">
        <f t="shared" si="97"/>
        <v>5</v>
      </c>
      <c r="M598" s="5">
        <f t="shared" si="98"/>
        <v>1.836810837183922E-2</v>
      </c>
      <c r="N598" s="5">
        <f t="shared" si="94"/>
        <v>2.6600000000000002E-2</v>
      </c>
      <c r="O598" s="5">
        <f t="shared" si="95"/>
        <v>5.0997509235162219E-4</v>
      </c>
      <c r="P598" s="5">
        <f t="shared" si="99"/>
        <v>1.7858133279487598E-2</v>
      </c>
      <c r="Q598" s="5">
        <f t="shared" si="100"/>
        <v>1.9102859124294769E-2</v>
      </c>
      <c r="R598" s="15">
        <f t="shared" si="101"/>
        <v>1.8592884031943147E-2</v>
      </c>
      <c r="S598">
        <f t="shared" si="96"/>
        <v>0</v>
      </c>
      <c r="T598">
        <f t="shared" si="102"/>
        <v>51</v>
      </c>
      <c r="U598" t="b">
        <f t="shared" si="103"/>
        <v>0</v>
      </c>
      <c r="V598" s="2">
        <v>40340</v>
      </c>
    </row>
    <row r="599" spans="1:22" x14ac:dyDescent="0.2">
      <c r="A599" s="2">
        <v>40347</v>
      </c>
      <c r="B599" s="5">
        <v>2.69</v>
      </c>
      <c r="C599" s="5">
        <v>6.3609999999999998</v>
      </c>
      <c r="D599" s="5">
        <v>361.86</v>
      </c>
      <c r="E599" s="5">
        <v>330.05</v>
      </c>
      <c r="F599" s="5">
        <v>9.4299999999999995E-2</v>
      </c>
      <c r="G599" s="5">
        <v>0.53818999999999995</v>
      </c>
      <c r="H599" s="5">
        <v>0.73199999999999998</v>
      </c>
      <c r="I599" s="3">
        <v>2</v>
      </c>
      <c r="J599" t="s">
        <v>508</v>
      </c>
      <c r="K599">
        <v>0</v>
      </c>
      <c r="L599">
        <f t="shared" si="97"/>
        <v>6</v>
      </c>
      <c r="M599" s="5">
        <f t="shared" si="98"/>
        <v>1.9812304483837417E-2</v>
      </c>
      <c r="N599" s="5">
        <f t="shared" si="94"/>
        <v>2.69E-2</v>
      </c>
      <c r="O599" s="5">
        <f t="shared" si="95"/>
        <v>5.1570893674290907E-4</v>
      </c>
      <c r="P599" s="5">
        <f t="shared" si="99"/>
        <v>1.9296595547094508E-2</v>
      </c>
      <c r="Q599" s="5">
        <f t="shared" si="100"/>
        <v>2.0910018868508073E-2</v>
      </c>
      <c r="R599" s="15">
        <f t="shared" si="101"/>
        <v>2.0394309931765164E-2</v>
      </c>
      <c r="S599">
        <f t="shared" si="96"/>
        <v>0</v>
      </c>
      <c r="T599">
        <f t="shared" si="102"/>
        <v>52</v>
      </c>
      <c r="U599" t="b">
        <f t="shared" si="103"/>
        <v>0</v>
      </c>
      <c r="V599" s="2">
        <v>40347</v>
      </c>
    </row>
    <row r="600" spans="1:22" x14ac:dyDescent="0.2">
      <c r="A600" s="2">
        <v>40354</v>
      </c>
      <c r="B600" s="5">
        <v>2.7</v>
      </c>
      <c r="C600" s="5">
        <v>6.4469000000000003</v>
      </c>
      <c r="D600" s="5">
        <v>343.2</v>
      </c>
      <c r="E600" s="5">
        <v>312.51</v>
      </c>
      <c r="F600" s="5">
        <v>0.1268</v>
      </c>
      <c r="G600" s="5">
        <v>0.53469</v>
      </c>
      <c r="H600" s="5">
        <v>0.748</v>
      </c>
      <c r="I600" s="3">
        <v>2</v>
      </c>
      <c r="J600" t="s">
        <v>509</v>
      </c>
      <c r="K600">
        <v>1</v>
      </c>
      <c r="L600">
        <f t="shared" si="97"/>
        <v>0</v>
      </c>
      <c r="M600" s="5">
        <f t="shared" si="98"/>
        <v>-5.156690432764055E-2</v>
      </c>
      <c r="N600" s="5">
        <f t="shared" si="94"/>
        <v>2.7000000000000003E-2</v>
      </c>
      <c r="O600" s="5">
        <f t="shared" si="95"/>
        <v>5.1762013058342937E-4</v>
      </c>
      <c r="P600" s="5">
        <f t="shared" si="99"/>
        <v>-5.208452445822398E-2</v>
      </c>
      <c r="Q600" s="5">
        <f t="shared" si="100"/>
        <v>-5.3143463111649858E-2</v>
      </c>
      <c r="R600" s="15">
        <f t="shared" si="101"/>
        <v>-5.3661083242233287E-2</v>
      </c>
      <c r="S600">
        <f t="shared" si="96"/>
        <v>0</v>
      </c>
      <c r="T600">
        <f t="shared" si="102"/>
        <v>53</v>
      </c>
      <c r="U600" t="b">
        <f t="shared" si="103"/>
        <v>0</v>
      </c>
      <c r="V600" s="2">
        <v>40354</v>
      </c>
    </row>
    <row r="601" spans="1:22" x14ac:dyDescent="0.2">
      <c r="A601" s="2">
        <v>40361</v>
      </c>
      <c r="B601" s="5">
        <v>2.84</v>
      </c>
      <c r="C601" s="5">
        <v>6.4336000000000002</v>
      </c>
      <c r="D601" s="5">
        <v>326.41000000000003</v>
      </c>
      <c r="E601" s="5">
        <v>298.8</v>
      </c>
      <c r="F601" s="5">
        <v>0.1603</v>
      </c>
      <c r="G601" s="5">
        <v>0.53363000000000005</v>
      </c>
      <c r="H601" s="5">
        <v>0.79</v>
      </c>
      <c r="I601" s="3">
        <v>2</v>
      </c>
      <c r="J601" t="s">
        <v>510</v>
      </c>
      <c r="K601">
        <v>0</v>
      </c>
      <c r="L601">
        <f t="shared" si="97"/>
        <v>1</v>
      </c>
      <c r="M601" s="5">
        <f t="shared" si="98"/>
        <v>-4.8921911421911268E-2</v>
      </c>
      <c r="N601" s="5">
        <f t="shared" si="94"/>
        <v>2.8399999999999998E-2</v>
      </c>
      <c r="O601" s="5">
        <f t="shared" si="95"/>
        <v>5.4437224543191221E-4</v>
      </c>
      <c r="P601" s="5">
        <f t="shared" si="99"/>
        <v>-4.946628366734318E-2</v>
      </c>
      <c r="Q601" s="5">
        <f t="shared" si="100"/>
        <v>-4.3870596140923479E-2</v>
      </c>
      <c r="R601" s="15">
        <f t="shared" si="101"/>
        <v>-4.4414968386355391E-2</v>
      </c>
      <c r="S601">
        <f t="shared" si="96"/>
        <v>0</v>
      </c>
      <c r="T601">
        <f t="shared" si="102"/>
        <v>54</v>
      </c>
      <c r="U601" t="b">
        <f t="shared" si="103"/>
        <v>0</v>
      </c>
      <c r="V601" s="2">
        <v>40361</v>
      </c>
    </row>
    <row r="602" spans="1:22" x14ac:dyDescent="0.2">
      <c r="A602" s="2">
        <v>40368</v>
      </c>
      <c r="B602" s="5">
        <v>2.71</v>
      </c>
      <c r="C602" s="5">
        <v>6.3635000000000002</v>
      </c>
      <c r="D602" s="5">
        <v>348.33</v>
      </c>
      <c r="E602" s="5">
        <v>318.98</v>
      </c>
      <c r="F602" s="5">
        <v>0.14499999999999999</v>
      </c>
      <c r="G602" s="5">
        <v>0.52681</v>
      </c>
      <c r="H602" s="5">
        <v>0.82199999999999995</v>
      </c>
      <c r="I602" s="3">
        <v>2</v>
      </c>
      <c r="J602" t="s">
        <v>511</v>
      </c>
      <c r="K602">
        <v>0</v>
      </c>
      <c r="L602">
        <f t="shared" si="97"/>
        <v>2</v>
      </c>
      <c r="M602" s="5">
        <f t="shared" si="98"/>
        <v>6.7154805306209875E-2</v>
      </c>
      <c r="N602" s="5">
        <f t="shared" si="94"/>
        <v>2.7099999999999999E-2</v>
      </c>
      <c r="O602" s="5">
        <f t="shared" si="95"/>
        <v>5.195312806154373E-4</v>
      </c>
      <c r="P602" s="5">
        <f t="shared" si="99"/>
        <v>6.6635274025594438E-2</v>
      </c>
      <c r="Q602" s="5">
        <f t="shared" si="100"/>
        <v>6.753681392235622E-2</v>
      </c>
      <c r="R602" s="15">
        <f t="shared" si="101"/>
        <v>6.7017282641740783E-2</v>
      </c>
      <c r="S602">
        <f t="shared" si="96"/>
        <v>0</v>
      </c>
      <c r="T602">
        <f t="shared" si="102"/>
        <v>55</v>
      </c>
      <c r="U602" t="b">
        <f t="shared" si="103"/>
        <v>0</v>
      </c>
      <c r="V602" s="2">
        <v>40368</v>
      </c>
    </row>
    <row r="603" spans="1:22" x14ac:dyDescent="0.2">
      <c r="A603" s="2">
        <v>40375</v>
      </c>
      <c r="B603" s="5">
        <v>2.66</v>
      </c>
      <c r="C603" s="5">
        <v>6.2645999999999997</v>
      </c>
      <c r="D603" s="5">
        <v>346.39</v>
      </c>
      <c r="E603" s="5">
        <v>317.20999999999998</v>
      </c>
      <c r="F603" s="5">
        <v>0.14499999999999999</v>
      </c>
      <c r="G603" s="5">
        <v>0.52124999999999999</v>
      </c>
      <c r="H603" s="5">
        <v>0.86099999999999999</v>
      </c>
      <c r="I603" s="3">
        <v>2</v>
      </c>
      <c r="J603" t="s">
        <v>512</v>
      </c>
      <c r="K603">
        <v>0</v>
      </c>
      <c r="L603">
        <f t="shared" si="97"/>
        <v>3</v>
      </c>
      <c r="M603" s="5">
        <f t="shared" si="98"/>
        <v>-5.5694312864238427E-3</v>
      </c>
      <c r="N603" s="5">
        <f t="shared" si="94"/>
        <v>2.6600000000000002E-2</v>
      </c>
      <c r="O603" s="5">
        <f t="shared" si="95"/>
        <v>5.0997509235162219E-4</v>
      </c>
      <c r="P603" s="5">
        <f t="shared" si="99"/>
        <v>-6.0794063787754649E-3</v>
      </c>
      <c r="Q603" s="5">
        <f t="shared" si="100"/>
        <v>-5.548937237444429E-3</v>
      </c>
      <c r="R603" s="15">
        <f t="shared" si="101"/>
        <v>-6.0589123297960512E-3</v>
      </c>
      <c r="S603">
        <f t="shared" si="96"/>
        <v>0</v>
      </c>
      <c r="T603">
        <f t="shared" si="102"/>
        <v>56</v>
      </c>
      <c r="U603" t="b">
        <f t="shared" si="103"/>
        <v>0</v>
      </c>
      <c r="V603" s="2">
        <v>40375</v>
      </c>
    </row>
    <row r="604" spans="1:22" x14ac:dyDescent="0.2">
      <c r="A604" s="2">
        <v>40382</v>
      </c>
      <c r="B604" s="5">
        <v>2.64</v>
      </c>
      <c r="C604" s="5">
        <v>6.1763000000000003</v>
      </c>
      <c r="D604" s="5">
        <v>360.92</v>
      </c>
      <c r="E604" s="5">
        <v>331.42</v>
      </c>
      <c r="F604" s="5">
        <v>0.14499999999999999</v>
      </c>
      <c r="G604" s="5">
        <v>0.49313000000000001</v>
      </c>
      <c r="H604" s="5">
        <v>0.88500000000000001</v>
      </c>
      <c r="I604" s="3">
        <v>2</v>
      </c>
      <c r="J604" t="s">
        <v>513</v>
      </c>
      <c r="K604">
        <v>0</v>
      </c>
      <c r="L604">
        <f t="shared" si="97"/>
        <v>4</v>
      </c>
      <c r="M604" s="5">
        <f t="shared" si="98"/>
        <v>4.1946938422009916E-2</v>
      </c>
      <c r="N604" s="5">
        <f t="shared" si="94"/>
        <v>2.64E-2</v>
      </c>
      <c r="O604" s="5">
        <f t="shared" si="95"/>
        <v>5.0615231034423225E-4</v>
      </c>
      <c r="P604" s="5">
        <f t="shared" si="99"/>
        <v>4.1440786111665684E-2</v>
      </c>
      <c r="Q604" s="5">
        <f t="shared" si="100"/>
        <v>4.4796822294379313E-2</v>
      </c>
      <c r="R604" s="15">
        <f t="shared" si="101"/>
        <v>4.429066998403508E-2</v>
      </c>
      <c r="S604">
        <f t="shared" si="96"/>
        <v>0</v>
      </c>
      <c r="T604">
        <f t="shared" si="102"/>
        <v>57</v>
      </c>
      <c r="U604" t="b">
        <f t="shared" si="103"/>
        <v>0</v>
      </c>
      <c r="V604" s="2">
        <v>40382</v>
      </c>
    </row>
    <row r="605" spans="1:22" x14ac:dyDescent="0.2">
      <c r="A605" s="2">
        <v>40389</v>
      </c>
      <c r="B605" s="5">
        <v>2.62</v>
      </c>
      <c r="C605" s="5">
        <v>6.0758000000000001</v>
      </c>
      <c r="D605" s="5">
        <v>358.41</v>
      </c>
      <c r="E605" s="5">
        <v>327.73</v>
      </c>
      <c r="F605" s="5">
        <v>0.14000000000000001</v>
      </c>
      <c r="G605" s="5">
        <v>0.45374999999999999</v>
      </c>
      <c r="H605" s="5">
        <v>0.89600000000000002</v>
      </c>
      <c r="I605" s="3">
        <v>2</v>
      </c>
      <c r="J605" t="s">
        <v>514</v>
      </c>
      <c r="K605">
        <v>0</v>
      </c>
      <c r="L605">
        <f t="shared" si="97"/>
        <v>5</v>
      </c>
      <c r="M605" s="5">
        <f t="shared" si="98"/>
        <v>-6.9544497395543914E-3</v>
      </c>
      <c r="N605" s="5">
        <f t="shared" si="94"/>
        <v>2.6200000000000001E-2</v>
      </c>
      <c r="O605" s="5">
        <f t="shared" si="95"/>
        <v>5.0232935305372095E-4</v>
      </c>
      <c r="P605" s="5">
        <f t="shared" si="99"/>
        <v>-7.4567790926081123E-3</v>
      </c>
      <c r="Q605" s="5">
        <f t="shared" si="100"/>
        <v>-1.1133908635568179E-2</v>
      </c>
      <c r="R605" s="15">
        <f t="shared" si="101"/>
        <v>-1.16362379886219E-2</v>
      </c>
      <c r="S605">
        <f t="shared" si="96"/>
        <v>0</v>
      </c>
      <c r="T605">
        <f t="shared" si="102"/>
        <v>58</v>
      </c>
      <c r="U605" t="b">
        <f t="shared" si="103"/>
        <v>0</v>
      </c>
      <c r="V605" s="2">
        <v>40389</v>
      </c>
    </row>
    <row r="606" spans="1:22" x14ac:dyDescent="0.2">
      <c r="A606" s="2">
        <v>40396</v>
      </c>
      <c r="B606" s="5">
        <v>2.69</v>
      </c>
      <c r="C606" s="5">
        <v>5.9527000000000001</v>
      </c>
      <c r="D606" s="5">
        <v>374.14</v>
      </c>
      <c r="E606" s="5">
        <v>343.11</v>
      </c>
      <c r="F606" s="5">
        <v>0.13689999999999999</v>
      </c>
      <c r="G606" s="5">
        <v>0.41125</v>
      </c>
      <c r="H606" s="5">
        <v>0.90500000000000003</v>
      </c>
      <c r="I606" s="3">
        <v>2</v>
      </c>
      <c r="J606" t="s">
        <v>515</v>
      </c>
      <c r="K606">
        <v>0</v>
      </c>
      <c r="L606">
        <f t="shared" si="97"/>
        <v>6</v>
      </c>
      <c r="M606" s="5">
        <f t="shared" si="98"/>
        <v>4.38882843670656E-2</v>
      </c>
      <c r="N606" s="5">
        <f t="shared" si="94"/>
        <v>2.69E-2</v>
      </c>
      <c r="O606" s="5">
        <f t="shared" si="95"/>
        <v>5.1570893674290907E-4</v>
      </c>
      <c r="P606" s="5">
        <f t="shared" si="99"/>
        <v>4.3372575430322691E-2</v>
      </c>
      <c r="Q606" s="5">
        <f t="shared" si="100"/>
        <v>4.6928874378299179E-2</v>
      </c>
      <c r="R606" s="15">
        <f t="shared" si="101"/>
        <v>4.641316544155627E-2</v>
      </c>
      <c r="S606">
        <f t="shared" si="96"/>
        <v>0</v>
      </c>
      <c r="T606">
        <f t="shared" si="102"/>
        <v>59</v>
      </c>
      <c r="U606" t="b">
        <f t="shared" si="103"/>
        <v>0</v>
      </c>
      <c r="V606" s="2">
        <v>40396</v>
      </c>
    </row>
    <row r="607" spans="1:22" x14ac:dyDescent="0.2">
      <c r="A607" s="2">
        <v>40403</v>
      </c>
      <c r="B607" s="5">
        <v>2.62</v>
      </c>
      <c r="C607" s="5">
        <v>6.2157999999999998</v>
      </c>
      <c r="D607" s="5">
        <v>357.46</v>
      </c>
      <c r="E607" s="5">
        <v>326.33999999999997</v>
      </c>
      <c r="F607" s="5">
        <v>0.14710000000000001</v>
      </c>
      <c r="G607" s="5">
        <v>0.36937999999999999</v>
      </c>
      <c r="H607" s="5">
        <v>0.89800000000000002</v>
      </c>
      <c r="I607" s="3">
        <v>2</v>
      </c>
      <c r="J607" t="s">
        <v>516</v>
      </c>
      <c r="K607">
        <v>1</v>
      </c>
      <c r="L607">
        <f t="shared" si="97"/>
        <v>0</v>
      </c>
      <c r="M607" s="5">
        <f t="shared" si="98"/>
        <v>-4.4582241941519274E-2</v>
      </c>
      <c r="N607" s="5">
        <f t="shared" si="94"/>
        <v>2.6200000000000001E-2</v>
      </c>
      <c r="O607" s="5">
        <f t="shared" si="95"/>
        <v>5.0232935305372095E-4</v>
      </c>
      <c r="P607" s="5">
        <f t="shared" si="99"/>
        <v>-4.5084571294572995E-2</v>
      </c>
      <c r="Q607" s="5">
        <f t="shared" si="100"/>
        <v>-4.887645361545867E-2</v>
      </c>
      <c r="R607" s="15">
        <f t="shared" si="101"/>
        <v>-4.9378782968512391E-2</v>
      </c>
      <c r="S607">
        <f t="shared" si="96"/>
        <v>0</v>
      </c>
      <c r="T607">
        <f t="shared" si="102"/>
        <v>60</v>
      </c>
      <c r="U607" t="b">
        <f t="shared" si="103"/>
        <v>0</v>
      </c>
      <c r="V607" s="2">
        <v>40403</v>
      </c>
    </row>
    <row r="608" spans="1:22" x14ac:dyDescent="0.2">
      <c r="A608" s="2">
        <v>40410</v>
      </c>
      <c r="B608" s="5">
        <v>2.65</v>
      </c>
      <c r="C608" s="5">
        <v>6.2344999999999997</v>
      </c>
      <c r="D608" s="5">
        <v>354.8</v>
      </c>
      <c r="E608" s="5">
        <v>323.77</v>
      </c>
      <c r="F608" s="5">
        <v>0.14499999999999999</v>
      </c>
      <c r="G608" s="5">
        <v>0.32922000000000001</v>
      </c>
      <c r="H608" s="5">
        <v>0.89</v>
      </c>
      <c r="I608" s="3">
        <v>2</v>
      </c>
      <c r="J608" t="s">
        <v>517</v>
      </c>
      <c r="K608">
        <v>0</v>
      </c>
      <c r="L608">
        <f t="shared" si="97"/>
        <v>1</v>
      </c>
      <c r="M608" s="5">
        <f t="shared" si="98"/>
        <v>-7.4413920438649583E-3</v>
      </c>
      <c r="N608" s="5">
        <f t="shared" si="94"/>
        <v>2.6499999999999999E-2</v>
      </c>
      <c r="O608" s="5">
        <f t="shared" si="95"/>
        <v>5.0806372325729043E-4</v>
      </c>
      <c r="P608" s="5">
        <f t="shared" si="99"/>
        <v>-7.9494557671222488E-3</v>
      </c>
      <c r="Q608" s="5">
        <f t="shared" si="100"/>
        <v>-7.8752221609363904E-3</v>
      </c>
      <c r="R608" s="15">
        <f t="shared" si="101"/>
        <v>-8.3832858841936808E-3</v>
      </c>
      <c r="S608">
        <f t="shared" si="96"/>
        <v>0</v>
      </c>
      <c r="T608">
        <f t="shared" si="102"/>
        <v>61</v>
      </c>
      <c r="U608" t="b">
        <f t="shared" si="103"/>
        <v>0</v>
      </c>
      <c r="V608" s="2">
        <v>40410</v>
      </c>
    </row>
    <row r="609" spans="1:22" x14ac:dyDescent="0.2">
      <c r="A609" s="2">
        <v>40417</v>
      </c>
      <c r="B609" s="5">
        <v>2.68</v>
      </c>
      <c r="C609" s="5">
        <v>6.2370999999999999</v>
      </c>
      <c r="D609" s="5">
        <v>350.5</v>
      </c>
      <c r="E609" s="5">
        <v>320.41000000000003</v>
      </c>
      <c r="F609" s="5">
        <v>0.13789999999999999</v>
      </c>
      <c r="G609" s="5">
        <v>0.29687999999999998</v>
      </c>
      <c r="H609" s="5">
        <v>0.88800000000000001</v>
      </c>
      <c r="I609" s="3">
        <v>2</v>
      </c>
      <c r="J609" t="s">
        <v>518</v>
      </c>
      <c r="K609">
        <v>0</v>
      </c>
      <c r="L609">
        <f t="shared" si="97"/>
        <v>2</v>
      </c>
      <c r="M609" s="5">
        <f t="shared" si="98"/>
        <v>-1.2119503945885013E-2</v>
      </c>
      <c r="N609" s="5">
        <f t="shared" si="94"/>
        <v>2.6800000000000001E-2</v>
      </c>
      <c r="O609" s="5">
        <f t="shared" si="95"/>
        <v>5.1379769909232209E-4</v>
      </c>
      <c r="P609" s="5">
        <f t="shared" si="99"/>
        <v>-1.2633301644977335E-2</v>
      </c>
      <c r="Q609" s="5">
        <f t="shared" si="100"/>
        <v>-1.0377737282638799E-2</v>
      </c>
      <c r="R609" s="15">
        <f t="shared" si="101"/>
        <v>-1.0891534981731121E-2</v>
      </c>
      <c r="S609">
        <f t="shared" si="96"/>
        <v>0</v>
      </c>
      <c r="T609">
        <f t="shared" si="102"/>
        <v>62</v>
      </c>
      <c r="U609" t="b">
        <f t="shared" si="103"/>
        <v>0</v>
      </c>
      <c r="V609" s="2">
        <v>40417</v>
      </c>
    </row>
    <row r="610" spans="1:22" x14ac:dyDescent="0.2">
      <c r="A610" s="2">
        <v>40424</v>
      </c>
      <c r="B610" s="5">
        <v>2.69</v>
      </c>
      <c r="C610" s="5">
        <v>6.1064999999999996</v>
      </c>
      <c r="D610" s="5">
        <v>368.68</v>
      </c>
      <c r="E610" s="5">
        <v>338.06</v>
      </c>
      <c r="F610" s="5">
        <v>0.12470000000000001</v>
      </c>
      <c r="G610" s="5">
        <v>0.29281000000000001</v>
      </c>
      <c r="H610" s="5">
        <v>0.88300000000000001</v>
      </c>
      <c r="I610" s="3">
        <v>2</v>
      </c>
      <c r="J610" t="s">
        <v>519</v>
      </c>
      <c r="K610">
        <v>0</v>
      </c>
      <c r="L610">
        <f t="shared" si="97"/>
        <v>3</v>
      </c>
      <c r="M610" s="5">
        <f t="shared" si="98"/>
        <v>5.1868758915834645E-2</v>
      </c>
      <c r="N610" s="5">
        <f t="shared" si="94"/>
        <v>2.69E-2</v>
      </c>
      <c r="O610" s="5">
        <f t="shared" si="95"/>
        <v>5.1570893674290907E-4</v>
      </c>
      <c r="P610" s="5">
        <f t="shared" si="99"/>
        <v>5.1353049979091736E-2</v>
      </c>
      <c r="Q610" s="5">
        <f t="shared" si="100"/>
        <v>5.5085671483411813E-2</v>
      </c>
      <c r="R610" s="15">
        <f t="shared" si="101"/>
        <v>5.4569962546668904E-2</v>
      </c>
      <c r="S610">
        <f t="shared" si="96"/>
        <v>0</v>
      </c>
      <c r="T610">
        <f t="shared" si="102"/>
        <v>63</v>
      </c>
      <c r="U610" t="b">
        <f t="shared" si="103"/>
        <v>0</v>
      </c>
      <c r="V610" s="2">
        <v>40424</v>
      </c>
    </row>
    <row r="611" spans="1:22" x14ac:dyDescent="0.2">
      <c r="A611" s="2">
        <v>40431</v>
      </c>
      <c r="B611" s="5">
        <v>2.64</v>
      </c>
      <c r="C611" s="5">
        <v>6.2032999999999996</v>
      </c>
      <c r="D611" s="5">
        <v>372.38</v>
      </c>
      <c r="E611" s="5">
        <v>341.63</v>
      </c>
      <c r="F611" s="5">
        <v>0.1318</v>
      </c>
      <c r="G611" s="5">
        <v>0.29219000000000001</v>
      </c>
      <c r="H611" s="5">
        <v>0.878</v>
      </c>
      <c r="I611" s="3">
        <v>2</v>
      </c>
      <c r="J611" t="s">
        <v>520</v>
      </c>
      <c r="K611">
        <v>0</v>
      </c>
      <c r="L611">
        <f t="shared" si="97"/>
        <v>4</v>
      </c>
      <c r="M611" s="5">
        <f t="shared" si="98"/>
        <v>1.0035803406748478E-2</v>
      </c>
      <c r="N611" s="5">
        <f t="shared" si="94"/>
        <v>2.64E-2</v>
      </c>
      <c r="O611" s="5">
        <f t="shared" si="95"/>
        <v>5.0615231034423225E-4</v>
      </c>
      <c r="P611" s="5">
        <f t="shared" si="99"/>
        <v>9.5296510964042458E-3</v>
      </c>
      <c r="Q611" s="5">
        <f t="shared" si="100"/>
        <v>1.0560255575933208E-2</v>
      </c>
      <c r="R611" s="15">
        <f t="shared" si="101"/>
        <v>1.0054103265588976E-2</v>
      </c>
      <c r="S611">
        <f t="shared" si="96"/>
        <v>0</v>
      </c>
      <c r="T611">
        <f t="shared" si="102"/>
        <v>64</v>
      </c>
      <c r="U611" t="b">
        <f t="shared" si="103"/>
        <v>0</v>
      </c>
      <c r="V611" s="2">
        <v>40431</v>
      </c>
    </row>
    <row r="612" spans="1:22" x14ac:dyDescent="0.2">
      <c r="A612" s="2">
        <v>40438</v>
      </c>
      <c r="B612" s="5">
        <v>2.62</v>
      </c>
      <c r="C612" s="5">
        <v>6.1149000000000004</v>
      </c>
      <c r="D612" s="5">
        <v>375.82</v>
      </c>
      <c r="E612" s="5">
        <v>344.82</v>
      </c>
      <c r="F612" s="5">
        <v>0.14710000000000001</v>
      </c>
      <c r="G612" s="5">
        <v>0.29155999999999999</v>
      </c>
      <c r="H612" s="5">
        <v>0.879</v>
      </c>
      <c r="I612" s="3">
        <v>2</v>
      </c>
      <c r="J612" t="s">
        <v>521</v>
      </c>
      <c r="K612">
        <v>0</v>
      </c>
      <c r="L612">
        <f t="shared" si="97"/>
        <v>5</v>
      </c>
      <c r="M612" s="5">
        <f t="shared" si="98"/>
        <v>9.2378752886836946E-3</v>
      </c>
      <c r="N612" s="5">
        <f t="shared" si="94"/>
        <v>2.6200000000000001E-2</v>
      </c>
      <c r="O612" s="5">
        <f t="shared" si="95"/>
        <v>5.0232935305372095E-4</v>
      </c>
      <c r="P612" s="5">
        <f t="shared" si="99"/>
        <v>8.7355459356299736E-3</v>
      </c>
      <c r="Q612" s="5">
        <f t="shared" si="100"/>
        <v>9.3375874484091792E-3</v>
      </c>
      <c r="R612" s="15">
        <f t="shared" si="101"/>
        <v>8.8352580953554583E-3</v>
      </c>
      <c r="S612">
        <f t="shared" si="96"/>
        <v>0</v>
      </c>
      <c r="T612">
        <f t="shared" si="102"/>
        <v>65</v>
      </c>
      <c r="U612" t="b">
        <f t="shared" si="103"/>
        <v>0</v>
      </c>
      <c r="V612" s="2">
        <v>40438</v>
      </c>
    </row>
    <row r="613" spans="1:22" x14ac:dyDescent="0.2">
      <c r="A613" s="2">
        <v>40445</v>
      </c>
      <c r="B613" s="5">
        <v>2.62</v>
      </c>
      <c r="C613" s="5">
        <v>5.8834999999999997</v>
      </c>
      <c r="D613" s="5">
        <v>378.8</v>
      </c>
      <c r="E613" s="5">
        <v>348.13</v>
      </c>
      <c r="F613" s="5">
        <v>0.14000000000000001</v>
      </c>
      <c r="G613" s="5">
        <v>0.28938000000000003</v>
      </c>
      <c r="H613" s="5">
        <v>0.879</v>
      </c>
      <c r="I613" s="3">
        <v>2</v>
      </c>
      <c r="J613" t="s">
        <v>522</v>
      </c>
      <c r="K613">
        <v>1</v>
      </c>
      <c r="L613">
        <f t="shared" si="97"/>
        <v>0</v>
      </c>
      <c r="M613" s="5">
        <f t="shared" si="98"/>
        <v>7.9293278697250003E-3</v>
      </c>
      <c r="N613" s="5">
        <f t="shared" si="94"/>
        <v>2.6200000000000001E-2</v>
      </c>
      <c r="O613" s="5">
        <f t="shared" si="95"/>
        <v>5.0232935305372095E-4</v>
      </c>
      <c r="P613" s="5">
        <f t="shared" si="99"/>
        <v>7.4269985166712793E-3</v>
      </c>
      <c r="Q613" s="5">
        <f t="shared" si="100"/>
        <v>9.5992111826459503E-3</v>
      </c>
      <c r="R613" s="15">
        <f t="shared" si="101"/>
        <v>9.0968818295922294E-3</v>
      </c>
      <c r="S613">
        <f t="shared" si="96"/>
        <v>0</v>
      </c>
      <c r="T613">
        <f t="shared" si="102"/>
        <v>66</v>
      </c>
      <c r="U613" t="b">
        <f t="shared" si="103"/>
        <v>0</v>
      </c>
      <c r="V613" s="2">
        <v>40445</v>
      </c>
    </row>
    <row r="614" spans="1:22" x14ac:dyDescent="0.2">
      <c r="A614" s="2">
        <v>40452</v>
      </c>
      <c r="B614" s="5">
        <v>2.6</v>
      </c>
      <c r="C614" s="5">
        <v>5.8255999999999997</v>
      </c>
      <c r="D614" s="5">
        <v>382.72</v>
      </c>
      <c r="E614" s="5">
        <v>351.66</v>
      </c>
      <c r="F614" s="5">
        <v>0.15010000000000001</v>
      </c>
      <c r="G614" s="5">
        <v>0.29063</v>
      </c>
      <c r="H614" s="5">
        <v>0.94199999999999995</v>
      </c>
      <c r="I614" s="3">
        <v>2</v>
      </c>
      <c r="J614" t="s">
        <v>523</v>
      </c>
      <c r="K614">
        <v>0</v>
      </c>
      <c r="L614">
        <f t="shared" si="97"/>
        <v>1</v>
      </c>
      <c r="M614" s="5">
        <f t="shared" si="98"/>
        <v>1.0348468848996983E-2</v>
      </c>
      <c r="N614" s="5">
        <f t="shared" si="94"/>
        <v>2.6000000000000002E-2</v>
      </c>
      <c r="O614" s="5">
        <f t="shared" si="95"/>
        <v>4.9850622046299087E-4</v>
      </c>
      <c r="P614" s="5">
        <f t="shared" si="99"/>
        <v>9.8499626285339925E-3</v>
      </c>
      <c r="Q614" s="5">
        <f t="shared" si="100"/>
        <v>1.0139890270875807E-2</v>
      </c>
      <c r="R614" s="15">
        <f t="shared" si="101"/>
        <v>9.6413840504128157E-3</v>
      </c>
      <c r="S614">
        <f t="shared" si="96"/>
        <v>0</v>
      </c>
      <c r="T614">
        <f t="shared" si="102"/>
        <v>67</v>
      </c>
      <c r="U614" t="b">
        <f t="shared" si="103"/>
        <v>0</v>
      </c>
      <c r="V614" s="2">
        <v>40452</v>
      </c>
    </row>
    <row r="615" spans="1:22" x14ac:dyDescent="0.2">
      <c r="A615" s="2">
        <v>40459</v>
      </c>
      <c r="B615" s="5">
        <v>2.56</v>
      </c>
      <c r="C615" s="5">
        <v>5.8178000000000001</v>
      </c>
      <c r="D615" s="5">
        <v>389.31</v>
      </c>
      <c r="E615" s="5">
        <v>357.17</v>
      </c>
      <c r="F615" s="5">
        <v>0.11459999999999999</v>
      </c>
      <c r="G615" s="5">
        <v>0.28905999999999998</v>
      </c>
      <c r="H615" s="5">
        <v>0.97199999999999998</v>
      </c>
      <c r="I615" s="3">
        <v>2</v>
      </c>
      <c r="J615" t="s">
        <v>524</v>
      </c>
      <c r="K615">
        <v>0</v>
      </c>
      <c r="L615">
        <f t="shared" si="97"/>
        <v>2</v>
      </c>
      <c r="M615" s="5">
        <f t="shared" si="98"/>
        <v>1.7218854515050008E-2</v>
      </c>
      <c r="N615" s="5">
        <f t="shared" si="94"/>
        <v>2.5600000000000001E-2</v>
      </c>
      <c r="O615" s="5">
        <f t="shared" si="95"/>
        <v>4.908594293149271E-4</v>
      </c>
      <c r="P615" s="5">
        <f t="shared" si="99"/>
        <v>1.6727995085735081E-2</v>
      </c>
      <c r="Q615" s="5">
        <f t="shared" si="100"/>
        <v>1.5668543479497199E-2</v>
      </c>
      <c r="R615" s="15">
        <f t="shared" si="101"/>
        <v>1.5177684050182272E-2</v>
      </c>
      <c r="S615">
        <f t="shared" si="96"/>
        <v>0</v>
      </c>
      <c r="T615">
        <f t="shared" si="102"/>
        <v>68</v>
      </c>
      <c r="U615" t="b">
        <f t="shared" si="103"/>
        <v>0</v>
      </c>
      <c r="V615" s="2">
        <v>40459</v>
      </c>
    </row>
    <row r="616" spans="1:22" x14ac:dyDescent="0.2">
      <c r="A616" s="2">
        <v>40466</v>
      </c>
      <c r="B616" s="5">
        <v>2.57</v>
      </c>
      <c r="C616" s="5">
        <v>5.7940000000000005</v>
      </c>
      <c r="D616" s="5">
        <v>396.59</v>
      </c>
      <c r="E616" s="5">
        <v>362.98</v>
      </c>
      <c r="F616" s="5">
        <v>0.13489999999999999</v>
      </c>
      <c r="G616" s="5">
        <v>0.28905999999999998</v>
      </c>
      <c r="H616" s="5">
        <v>0.99299999999999999</v>
      </c>
      <c r="I616" s="3">
        <v>2</v>
      </c>
      <c r="J616" t="s">
        <v>525</v>
      </c>
      <c r="K616">
        <v>0</v>
      </c>
      <c r="L616">
        <f t="shared" si="97"/>
        <v>3</v>
      </c>
      <c r="M616" s="5">
        <f t="shared" si="98"/>
        <v>1.8699750841231877E-2</v>
      </c>
      <c r="N616" s="5">
        <f t="shared" si="94"/>
        <v>2.5699999999999997E-2</v>
      </c>
      <c r="O616" s="5">
        <f t="shared" si="95"/>
        <v>4.9277119285306981E-4</v>
      </c>
      <c r="P616" s="5">
        <f t="shared" si="99"/>
        <v>1.8206979648378807E-2</v>
      </c>
      <c r="Q616" s="5">
        <f t="shared" si="100"/>
        <v>1.6266763725956812E-2</v>
      </c>
      <c r="R616" s="15">
        <f t="shared" si="101"/>
        <v>1.5773992533103742E-2</v>
      </c>
      <c r="S616">
        <f t="shared" si="96"/>
        <v>0</v>
      </c>
      <c r="T616">
        <f t="shared" si="102"/>
        <v>69</v>
      </c>
      <c r="U616" t="b">
        <f t="shared" si="103"/>
        <v>0</v>
      </c>
      <c r="V616" s="2">
        <v>40466</v>
      </c>
    </row>
    <row r="617" spans="1:22" x14ac:dyDescent="0.2">
      <c r="A617" s="2">
        <v>40473</v>
      </c>
      <c r="B617" s="5">
        <v>2.57</v>
      </c>
      <c r="C617" s="5">
        <v>5.7965999999999998</v>
      </c>
      <c r="D617" s="5">
        <v>397.86</v>
      </c>
      <c r="E617" s="5">
        <v>364.6</v>
      </c>
      <c r="F617" s="5">
        <v>0.1197</v>
      </c>
      <c r="G617" s="5">
        <v>0.28843999999999997</v>
      </c>
      <c r="H617" s="5">
        <v>1.0289999999999999</v>
      </c>
      <c r="I617" s="3">
        <v>2</v>
      </c>
      <c r="J617" t="s">
        <v>526</v>
      </c>
      <c r="K617">
        <v>0</v>
      </c>
      <c r="L617">
        <f t="shared" si="97"/>
        <v>4</v>
      </c>
      <c r="M617" s="5">
        <f t="shared" si="98"/>
        <v>3.2022996041252139E-3</v>
      </c>
      <c r="N617" s="5">
        <f t="shared" si="94"/>
        <v>2.5699999999999997E-2</v>
      </c>
      <c r="O617" s="5">
        <f t="shared" si="95"/>
        <v>4.9277119285306981E-4</v>
      </c>
      <c r="P617" s="5">
        <f t="shared" si="99"/>
        <v>2.7095284112721441E-3</v>
      </c>
      <c r="Q617" s="5">
        <f t="shared" si="100"/>
        <v>4.4630558157474631E-3</v>
      </c>
      <c r="R617" s="15">
        <f t="shared" si="101"/>
        <v>3.9702846228943933E-3</v>
      </c>
      <c r="S617">
        <f t="shared" si="96"/>
        <v>0</v>
      </c>
      <c r="T617">
        <f t="shared" si="102"/>
        <v>70</v>
      </c>
      <c r="U617" t="b">
        <f t="shared" si="103"/>
        <v>0</v>
      </c>
      <c r="V617" s="2">
        <v>40473</v>
      </c>
    </row>
    <row r="618" spans="1:22" x14ac:dyDescent="0.2">
      <c r="A618" s="2">
        <v>40480</v>
      </c>
      <c r="B618" s="5">
        <v>2.4900000000000002</v>
      </c>
      <c r="C618" s="5">
        <v>5.8482000000000003</v>
      </c>
      <c r="D618" s="5">
        <v>404.62</v>
      </c>
      <c r="E618" s="5">
        <v>371.22</v>
      </c>
      <c r="F618" s="5">
        <v>0.1105</v>
      </c>
      <c r="G618" s="5">
        <v>0.28594000000000003</v>
      </c>
      <c r="H618" s="5">
        <v>1.0449999999999999</v>
      </c>
      <c r="I618" s="3">
        <v>2</v>
      </c>
      <c r="J618" t="s">
        <v>527</v>
      </c>
      <c r="K618">
        <v>1</v>
      </c>
      <c r="L618">
        <f t="shared" si="97"/>
        <v>0</v>
      </c>
      <c r="M618" s="5">
        <f t="shared" si="98"/>
        <v>1.6990901322073038E-2</v>
      </c>
      <c r="N618" s="5">
        <f t="shared" si="94"/>
        <v>2.4900000000000002E-2</v>
      </c>
      <c r="O618" s="5">
        <f t="shared" si="95"/>
        <v>4.7747585697854866E-4</v>
      </c>
      <c r="P618" s="5">
        <f t="shared" si="99"/>
        <v>1.6513425465094489E-2</v>
      </c>
      <c r="Q618" s="5">
        <f t="shared" si="100"/>
        <v>1.8156884256719685E-2</v>
      </c>
      <c r="R618" s="15">
        <f t="shared" si="101"/>
        <v>1.7679408399741137E-2</v>
      </c>
      <c r="S618">
        <f t="shared" si="96"/>
        <v>0</v>
      </c>
      <c r="T618">
        <f t="shared" si="102"/>
        <v>71</v>
      </c>
      <c r="U618" t="b">
        <f t="shared" si="103"/>
        <v>0</v>
      </c>
      <c r="V618" s="2">
        <v>40480</v>
      </c>
    </row>
    <row r="619" spans="1:22" x14ac:dyDescent="0.2">
      <c r="A619" s="2">
        <v>40487</v>
      </c>
      <c r="B619" s="5">
        <v>2.4699999999999998</v>
      </c>
      <c r="C619" s="5">
        <v>5.7595000000000001</v>
      </c>
      <c r="D619" s="5">
        <v>412.37</v>
      </c>
      <c r="E619" s="5">
        <v>377.57</v>
      </c>
      <c r="F619" s="5">
        <v>0.11459999999999999</v>
      </c>
      <c r="G619" s="5">
        <v>0.28563</v>
      </c>
      <c r="H619" s="5">
        <v>1.05</v>
      </c>
      <c r="I619" s="3">
        <v>2</v>
      </c>
      <c r="J619" t="s">
        <v>528</v>
      </c>
      <c r="K619">
        <v>0</v>
      </c>
      <c r="L619">
        <f t="shared" si="97"/>
        <v>1</v>
      </c>
      <c r="M619" s="5">
        <f t="shared" si="98"/>
        <v>1.9153773911324112E-2</v>
      </c>
      <c r="N619" s="5">
        <f t="shared" si="94"/>
        <v>2.4699999999999996E-2</v>
      </c>
      <c r="O619" s="5">
        <f t="shared" si="95"/>
        <v>4.7365158452961076E-4</v>
      </c>
      <c r="P619" s="5">
        <f t="shared" si="99"/>
        <v>1.8680122326794502E-2</v>
      </c>
      <c r="Q619" s="5">
        <f t="shared" si="100"/>
        <v>1.7105759387963992E-2</v>
      </c>
      <c r="R619" s="15">
        <f t="shared" si="101"/>
        <v>1.6632107803434382E-2</v>
      </c>
      <c r="S619">
        <f t="shared" si="96"/>
        <v>0</v>
      </c>
      <c r="T619">
        <f t="shared" si="102"/>
        <v>72</v>
      </c>
      <c r="U619" t="b">
        <f t="shared" si="103"/>
        <v>0</v>
      </c>
      <c r="V619" s="2">
        <v>40487</v>
      </c>
    </row>
    <row r="620" spans="1:22" x14ac:dyDescent="0.2">
      <c r="A620" s="2">
        <v>40494</v>
      </c>
      <c r="B620" s="5">
        <v>2.52</v>
      </c>
      <c r="C620" s="5">
        <v>5.9543999999999997</v>
      </c>
      <c r="D620" s="5">
        <v>412.69</v>
      </c>
      <c r="E620" s="5">
        <v>378.03</v>
      </c>
      <c r="F620" s="5">
        <v>0.12470000000000001</v>
      </c>
      <c r="G620" s="5">
        <v>0.28438000000000002</v>
      </c>
      <c r="H620" s="5">
        <v>1.0489999999999999</v>
      </c>
      <c r="I620" s="3">
        <v>2</v>
      </c>
      <c r="J620" t="s">
        <v>529</v>
      </c>
      <c r="K620">
        <v>0</v>
      </c>
      <c r="L620">
        <f t="shared" si="97"/>
        <v>2</v>
      </c>
      <c r="M620" s="5">
        <f t="shared" si="98"/>
        <v>7.760021340057488E-4</v>
      </c>
      <c r="N620" s="5">
        <f t="shared" si="94"/>
        <v>2.52E-2</v>
      </c>
      <c r="O620" s="5">
        <f t="shared" si="95"/>
        <v>4.8321193676570395E-4</v>
      </c>
      <c r="P620" s="5">
        <f t="shared" si="99"/>
        <v>2.9279019724004485E-4</v>
      </c>
      <c r="Q620" s="5">
        <f t="shared" si="100"/>
        <v>1.2183171332467158E-3</v>
      </c>
      <c r="R620" s="15">
        <f t="shared" si="101"/>
        <v>7.351051964810118E-4</v>
      </c>
      <c r="S620">
        <f t="shared" si="96"/>
        <v>0</v>
      </c>
      <c r="T620">
        <f t="shared" si="102"/>
        <v>73</v>
      </c>
      <c r="U620" t="b">
        <f t="shared" si="103"/>
        <v>0</v>
      </c>
      <c r="V620" s="2">
        <v>40494</v>
      </c>
    </row>
    <row r="621" spans="1:22" x14ac:dyDescent="0.2">
      <c r="A621" s="2">
        <v>40501</v>
      </c>
      <c r="B621" s="5">
        <v>2.5</v>
      </c>
      <c r="C621" s="5">
        <v>5.9965999999999999</v>
      </c>
      <c r="D621" s="5">
        <v>410.46</v>
      </c>
      <c r="E621" s="5">
        <v>374.42</v>
      </c>
      <c r="F621" s="5">
        <v>0.1298</v>
      </c>
      <c r="G621" s="5">
        <v>0.28438000000000002</v>
      </c>
      <c r="H621" s="5">
        <v>1.04</v>
      </c>
      <c r="I621" s="3">
        <v>2</v>
      </c>
      <c r="J621" t="s">
        <v>530</v>
      </c>
      <c r="K621">
        <v>0</v>
      </c>
      <c r="L621">
        <f t="shared" si="97"/>
        <v>3</v>
      </c>
      <c r="M621" s="5">
        <f t="shared" si="98"/>
        <v>-5.4035716881921658E-3</v>
      </c>
      <c r="N621" s="5">
        <f t="shared" si="94"/>
        <v>2.5000000000000001E-2</v>
      </c>
      <c r="O621" s="5">
        <f t="shared" si="95"/>
        <v>4.7938792742385772E-4</v>
      </c>
      <c r="P621" s="5">
        <f t="shared" si="99"/>
        <v>-5.8829596156160235E-3</v>
      </c>
      <c r="Q621" s="5">
        <f t="shared" si="100"/>
        <v>-9.5495066529109884E-3</v>
      </c>
      <c r="R621" s="15">
        <f t="shared" si="101"/>
        <v>-1.0028894580334846E-2</v>
      </c>
      <c r="S621">
        <f t="shared" si="96"/>
        <v>0</v>
      </c>
      <c r="T621">
        <f t="shared" si="102"/>
        <v>74</v>
      </c>
      <c r="U621" t="b">
        <f t="shared" si="103"/>
        <v>0</v>
      </c>
      <c r="V621" s="2">
        <v>40501</v>
      </c>
    </row>
    <row r="622" spans="1:22" x14ac:dyDescent="0.2">
      <c r="A622" s="2">
        <v>40508</v>
      </c>
      <c r="B622" s="5">
        <v>2.52</v>
      </c>
      <c r="C622" s="5">
        <v>6.1550000000000002</v>
      </c>
      <c r="D622" s="5">
        <v>402.35</v>
      </c>
      <c r="E622" s="5">
        <v>366.8</v>
      </c>
      <c r="F622" s="5">
        <v>0.15210000000000001</v>
      </c>
      <c r="G622" s="5">
        <v>0.29437999999999998</v>
      </c>
      <c r="H622" s="5">
        <v>1.028</v>
      </c>
      <c r="I622" s="3">
        <v>2</v>
      </c>
      <c r="J622" t="s">
        <v>531</v>
      </c>
      <c r="K622">
        <v>0</v>
      </c>
      <c r="L622">
        <f t="shared" si="97"/>
        <v>4</v>
      </c>
      <c r="M622" s="5">
        <f t="shared" si="98"/>
        <v>-1.9758319933732782E-2</v>
      </c>
      <c r="N622" s="5">
        <f t="shared" si="94"/>
        <v>2.52E-2</v>
      </c>
      <c r="O622" s="5">
        <f t="shared" si="95"/>
        <v>4.8321193676570395E-4</v>
      </c>
      <c r="P622" s="5">
        <f t="shared" si="99"/>
        <v>-2.0241531870498486E-2</v>
      </c>
      <c r="Q622" s="5">
        <f t="shared" si="100"/>
        <v>-2.0351476951017577E-2</v>
      </c>
      <c r="R622" s="15">
        <f t="shared" si="101"/>
        <v>-2.0834688887783281E-2</v>
      </c>
      <c r="S622">
        <f t="shared" si="96"/>
        <v>0</v>
      </c>
      <c r="T622">
        <f t="shared" si="102"/>
        <v>75</v>
      </c>
      <c r="U622" t="b">
        <f t="shared" si="103"/>
        <v>0</v>
      </c>
      <c r="V622" s="2">
        <v>40508</v>
      </c>
    </row>
    <row r="623" spans="1:22" x14ac:dyDescent="0.2">
      <c r="A623" s="2">
        <v>40515</v>
      </c>
      <c r="B623" s="5">
        <v>2.5499999999999998</v>
      </c>
      <c r="C623" s="5">
        <v>5.9523000000000001</v>
      </c>
      <c r="D623" s="5">
        <v>417.16</v>
      </c>
      <c r="E623" s="5">
        <v>382.25</v>
      </c>
      <c r="F623" s="5">
        <v>0.1318</v>
      </c>
      <c r="G623" s="5">
        <v>0.30343999999999999</v>
      </c>
      <c r="H623" s="5">
        <v>1.0269999999999999</v>
      </c>
      <c r="I623" s="3">
        <v>2</v>
      </c>
      <c r="J623" t="s">
        <v>532</v>
      </c>
      <c r="K623">
        <v>0</v>
      </c>
      <c r="L623">
        <f t="shared" si="97"/>
        <v>5</v>
      </c>
      <c r="M623" s="5">
        <f t="shared" si="98"/>
        <v>3.6808748601963481E-2</v>
      </c>
      <c r="N623" s="5">
        <f t="shared" si="94"/>
        <v>2.5499999999999998E-2</v>
      </c>
      <c r="O623" s="5">
        <f t="shared" si="95"/>
        <v>4.8894762193918417E-4</v>
      </c>
      <c r="P623" s="5">
        <f t="shared" si="99"/>
        <v>3.6319800980024297E-2</v>
      </c>
      <c r="Q623" s="5">
        <f t="shared" si="100"/>
        <v>4.2121046892039216E-2</v>
      </c>
      <c r="R623" s="15">
        <f t="shared" si="101"/>
        <v>4.1632099270100031E-2</v>
      </c>
      <c r="S623">
        <f t="shared" si="96"/>
        <v>0</v>
      </c>
      <c r="T623">
        <f t="shared" si="102"/>
        <v>76</v>
      </c>
      <c r="U623" t="b">
        <f t="shared" si="103"/>
        <v>0</v>
      </c>
      <c r="V623" s="2">
        <v>40515</v>
      </c>
    </row>
    <row r="624" spans="1:22" x14ac:dyDescent="0.2">
      <c r="A624" s="2">
        <v>40522</v>
      </c>
      <c r="B624" s="5">
        <v>2.58</v>
      </c>
      <c r="C624" s="5">
        <v>6.0052000000000003</v>
      </c>
      <c r="D624" s="5">
        <v>417.68</v>
      </c>
      <c r="E624" s="5">
        <v>383.17</v>
      </c>
      <c r="F624" s="5">
        <v>0.1166</v>
      </c>
      <c r="G624" s="5">
        <v>0.30155999999999999</v>
      </c>
      <c r="H624" s="5">
        <v>1.028</v>
      </c>
      <c r="I624" s="3">
        <v>2</v>
      </c>
      <c r="J624" t="s">
        <v>533</v>
      </c>
      <c r="K624">
        <v>0</v>
      </c>
      <c r="L624">
        <f t="shared" si="97"/>
        <v>6</v>
      </c>
      <c r="M624" s="5">
        <f t="shared" si="98"/>
        <v>1.246524115447345E-3</v>
      </c>
      <c r="N624" s="5">
        <f t="shared" si="94"/>
        <v>2.58E-2</v>
      </c>
      <c r="O624" s="5">
        <f t="shared" si="95"/>
        <v>4.9468291255583274E-4</v>
      </c>
      <c r="P624" s="5">
        <f t="shared" si="99"/>
        <v>7.5184120289151224E-4</v>
      </c>
      <c r="Q624" s="5">
        <f t="shared" si="100"/>
        <v>2.4068018312624062E-3</v>
      </c>
      <c r="R624" s="15">
        <f t="shared" si="101"/>
        <v>1.9121189187065735E-3</v>
      </c>
      <c r="S624">
        <f t="shared" si="96"/>
        <v>0</v>
      </c>
      <c r="T624">
        <f t="shared" si="102"/>
        <v>77</v>
      </c>
      <c r="U624" t="b">
        <f t="shared" si="103"/>
        <v>0</v>
      </c>
      <c r="V624" s="2">
        <v>40522</v>
      </c>
    </row>
    <row r="625" spans="1:22" x14ac:dyDescent="0.2">
      <c r="A625" s="2">
        <v>40529</v>
      </c>
      <c r="B625" s="5">
        <v>2.63</v>
      </c>
      <c r="C625" s="5">
        <v>5.9859999999999998</v>
      </c>
      <c r="D625" s="5">
        <v>424.91</v>
      </c>
      <c r="E625" s="5">
        <v>388.68</v>
      </c>
      <c r="F625" s="5">
        <v>0.1014</v>
      </c>
      <c r="G625" s="5">
        <v>0.30375000000000002</v>
      </c>
      <c r="H625" s="5">
        <v>1.0229999999999999</v>
      </c>
      <c r="I625" s="3">
        <v>2</v>
      </c>
      <c r="J625" t="s">
        <v>534</v>
      </c>
      <c r="K625">
        <v>1</v>
      </c>
      <c r="L625">
        <f t="shared" si="97"/>
        <v>0</v>
      </c>
      <c r="M625" s="5">
        <f t="shared" si="98"/>
        <v>1.7309902317563797E-2</v>
      </c>
      <c r="N625" s="5">
        <f t="shared" si="94"/>
        <v>2.63E-2</v>
      </c>
      <c r="O625" s="5">
        <f t="shared" si="95"/>
        <v>5.0424085361044924E-4</v>
      </c>
      <c r="P625" s="5">
        <f t="shared" si="99"/>
        <v>1.6805661463953347E-2</v>
      </c>
      <c r="Q625" s="5">
        <f t="shared" si="100"/>
        <v>1.4380040191037891E-2</v>
      </c>
      <c r="R625" s="15">
        <f t="shared" si="101"/>
        <v>1.3875799337427441E-2</v>
      </c>
      <c r="S625">
        <f t="shared" si="96"/>
        <v>0</v>
      </c>
      <c r="T625">
        <f t="shared" si="102"/>
        <v>78</v>
      </c>
      <c r="U625" t="b">
        <f t="shared" si="103"/>
        <v>0</v>
      </c>
      <c r="V625" s="2">
        <v>40529</v>
      </c>
    </row>
    <row r="626" spans="1:22" x14ac:dyDescent="0.2">
      <c r="A626" s="2">
        <v>40536</v>
      </c>
      <c r="B626" s="5">
        <v>2.61</v>
      </c>
      <c r="C626" s="5">
        <v>5.9645999999999999</v>
      </c>
      <c r="D626" s="5">
        <v>438.45</v>
      </c>
      <c r="E626" s="5">
        <v>400.37</v>
      </c>
      <c r="F626" s="5">
        <v>0.1318</v>
      </c>
      <c r="G626" s="5">
        <v>0.30281000000000002</v>
      </c>
      <c r="H626" s="5">
        <v>1.014</v>
      </c>
      <c r="I626" s="3">
        <v>2</v>
      </c>
      <c r="J626" t="s">
        <v>535</v>
      </c>
      <c r="K626">
        <v>0</v>
      </c>
      <c r="L626">
        <f t="shared" si="97"/>
        <v>1</v>
      </c>
      <c r="M626" s="5">
        <f t="shared" si="98"/>
        <v>3.1865571532795123E-2</v>
      </c>
      <c r="N626" s="5">
        <f t="shared" si="94"/>
        <v>2.6099999999999998E-2</v>
      </c>
      <c r="O626" s="5">
        <f t="shared" si="95"/>
        <v>5.0041780867182695E-4</v>
      </c>
      <c r="P626" s="5">
        <f t="shared" si="99"/>
        <v>3.1365153724123296E-2</v>
      </c>
      <c r="Q626" s="5">
        <f t="shared" si="100"/>
        <v>3.0076155191931742E-2</v>
      </c>
      <c r="R626" s="15">
        <f t="shared" si="101"/>
        <v>2.9575737383259915E-2</v>
      </c>
      <c r="S626">
        <f t="shared" si="96"/>
        <v>0</v>
      </c>
      <c r="T626">
        <f t="shared" si="102"/>
        <v>79</v>
      </c>
      <c r="U626" t="b">
        <f t="shared" si="103"/>
        <v>0</v>
      </c>
      <c r="V626" s="2">
        <v>40536</v>
      </c>
    </row>
    <row r="627" spans="1:22" x14ac:dyDescent="0.2">
      <c r="A627" s="2">
        <v>40543</v>
      </c>
      <c r="B627" s="5">
        <v>2.6</v>
      </c>
      <c r="C627" s="5">
        <v>5.8217999999999996</v>
      </c>
      <c r="D627" s="5">
        <v>439.72</v>
      </c>
      <c r="E627" s="5">
        <v>400.4</v>
      </c>
      <c r="F627" s="5">
        <v>0.1197</v>
      </c>
      <c r="G627" s="5">
        <v>0.30281000000000002</v>
      </c>
      <c r="H627" s="5">
        <v>1.006</v>
      </c>
      <c r="I627" s="3">
        <v>2</v>
      </c>
      <c r="J627" t="s">
        <v>536</v>
      </c>
      <c r="K627">
        <v>0</v>
      </c>
      <c r="L627">
        <f t="shared" si="97"/>
        <v>2</v>
      </c>
      <c r="M627" s="5">
        <f t="shared" si="98"/>
        <v>2.8965674535295083E-3</v>
      </c>
      <c r="N627" s="5">
        <f t="shared" si="94"/>
        <v>2.6000000000000002E-2</v>
      </c>
      <c r="O627" s="5">
        <f t="shared" si="95"/>
        <v>4.9850622046299087E-4</v>
      </c>
      <c r="P627" s="5">
        <f t="shared" si="99"/>
        <v>2.3980612330665174E-3</v>
      </c>
      <c r="Q627" s="5">
        <f t="shared" si="100"/>
        <v>7.493068911257339E-5</v>
      </c>
      <c r="R627" s="15">
        <f t="shared" si="101"/>
        <v>-4.2357553135041748E-4</v>
      </c>
      <c r="S627">
        <f t="shared" si="96"/>
        <v>0</v>
      </c>
      <c r="T627">
        <f t="shared" si="102"/>
        <v>80</v>
      </c>
      <c r="U627" t="b">
        <f t="shared" si="103"/>
        <v>0</v>
      </c>
      <c r="V627" s="2">
        <v>40543</v>
      </c>
    </row>
    <row r="628" spans="1:22" x14ac:dyDescent="0.2">
      <c r="A628" s="2">
        <v>40550</v>
      </c>
      <c r="B628" s="5">
        <v>2.58</v>
      </c>
      <c r="C628" s="5">
        <v>5.9909999999999997</v>
      </c>
      <c r="D628" s="5">
        <v>439.92</v>
      </c>
      <c r="E628" s="5">
        <v>400.59</v>
      </c>
      <c r="F628" s="5">
        <v>0.13489999999999999</v>
      </c>
      <c r="G628" s="5">
        <v>0.30313000000000001</v>
      </c>
      <c r="H628" s="5">
        <v>0.997</v>
      </c>
      <c r="I628" s="3">
        <v>2</v>
      </c>
      <c r="J628" t="s">
        <v>537</v>
      </c>
      <c r="K628">
        <v>0</v>
      </c>
      <c r="L628">
        <f t="shared" si="97"/>
        <v>3</v>
      </c>
      <c r="M628" s="5">
        <f t="shared" si="98"/>
        <v>4.5483489493314266E-4</v>
      </c>
      <c r="N628" s="5">
        <f t="shared" si="94"/>
        <v>2.58E-2</v>
      </c>
      <c r="O628" s="5">
        <f t="shared" si="95"/>
        <v>4.9468291255583274E-4</v>
      </c>
      <c r="P628" s="5">
        <f t="shared" si="99"/>
        <v>-3.984801762269008E-5</v>
      </c>
      <c r="Q628" s="5">
        <f t="shared" si="100"/>
        <v>4.745254745255334E-4</v>
      </c>
      <c r="R628" s="15">
        <f t="shared" si="101"/>
        <v>-2.0157438030299346E-5</v>
      </c>
      <c r="S628">
        <f t="shared" si="96"/>
        <v>0</v>
      </c>
      <c r="T628">
        <f t="shared" si="102"/>
        <v>81</v>
      </c>
      <c r="U628" t="b">
        <f t="shared" si="103"/>
        <v>0</v>
      </c>
      <c r="V628" s="2">
        <v>40550</v>
      </c>
    </row>
    <row r="629" spans="1:22" x14ac:dyDescent="0.2">
      <c r="A629" s="2">
        <v>40557</v>
      </c>
      <c r="B629" s="5">
        <v>2.61</v>
      </c>
      <c r="C629" s="5">
        <v>5.8414000000000001</v>
      </c>
      <c r="D629" s="5">
        <v>441.83</v>
      </c>
      <c r="E629" s="5">
        <v>404.01</v>
      </c>
      <c r="F629" s="5">
        <v>0.14499999999999999</v>
      </c>
      <c r="G629" s="5">
        <v>0.30313000000000001</v>
      </c>
      <c r="H629" s="5">
        <v>1.006</v>
      </c>
      <c r="I629" s="3">
        <v>2</v>
      </c>
      <c r="J629" t="s">
        <v>538</v>
      </c>
      <c r="K629">
        <v>0</v>
      </c>
      <c r="L629">
        <f t="shared" si="97"/>
        <v>4</v>
      </c>
      <c r="M629" s="5">
        <f t="shared" si="98"/>
        <v>4.3416984906345935E-3</v>
      </c>
      <c r="N629" s="5">
        <f t="shared" si="94"/>
        <v>2.6099999999999998E-2</v>
      </c>
      <c r="O629" s="5">
        <f t="shared" si="95"/>
        <v>5.0041780867182695E-4</v>
      </c>
      <c r="P629" s="5">
        <f t="shared" si="99"/>
        <v>3.8412806819627665E-3</v>
      </c>
      <c r="Q629" s="5">
        <f t="shared" si="100"/>
        <v>8.5374073241968329E-3</v>
      </c>
      <c r="R629" s="15">
        <f t="shared" si="101"/>
        <v>8.036989515525006E-3</v>
      </c>
      <c r="S629">
        <f t="shared" si="96"/>
        <v>0</v>
      </c>
      <c r="T629">
        <f t="shared" si="102"/>
        <v>82</v>
      </c>
      <c r="U629" t="b">
        <f t="shared" si="103"/>
        <v>0</v>
      </c>
      <c r="V629" s="2">
        <v>40557</v>
      </c>
    </row>
    <row r="630" spans="1:22" x14ac:dyDescent="0.2">
      <c r="A630" s="2">
        <v>40564</v>
      </c>
      <c r="B630" s="5">
        <v>2.63</v>
      </c>
      <c r="C630" s="5">
        <v>5.8177000000000003</v>
      </c>
      <c r="D630" s="5">
        <v>430.88</v>
      </c>
      <c r="E630" s="5">
        <v>393.17</v>
      </c>
      <c r="F630" s="5">
        <v>0.15010000000000001</v>
      </c>
      <c r="G630" s="5">
        <v>0.30313000000000001</v>
      </c>
      <c r="H630" s="5">
        <v>1.0249999999999999</v>
      </c>
      <c r="I630" s="3">
        <v>2</v>
      </c>
      <c r="J630" t="s">
        <v>539</v>
      </c>
      <c r="K630">
        <v>0</v>
      </c>
      <c r="L630">
        <f t="shared" si="97"/>
        <v>5</v>
      </c>
      <c r="M630" s="5">
        <f t="shared" si="98"/>
        <v>-2.4783287689835398E-2</v>
      </c>
      <c r="N630" s="5">
        <f t="shared" si="94"/>
        <v>2.63E-2</v>
      </c>
      <c r="O630" s="5">
        <f t="shared" si="95"/>
        <v>5.0424085361044924E-4</v>
      </c>
      <c r="P630" s="5">
        <f t="shared" si="99"/>
        <v>-2.5287528543445847E-2</v>
      </c>
      <c r="Q630" s="5">
        <f t="shared" si="100"/>
        <v>-2.683101903418228E-2</v>
      </c>
      <c r="R630" s="15">
        <f t="shared" si="101"/>
        <v>-2.7335259887792729E-2</v>
      </c>
      <c r="S630">
        <f t="shared" si="96"/>
        <v>0</v>
      </c>
      <c r="T630">
        <f t="shared" si="102"/>
        <v>83</v>
      </c>
      <c r="U630" t="b">
        <f t="shared" si="103"/>
        <v>0</v>
      </c>
      <c r="V630" s="2">
        <v>40564</v>
      </c>
    </row>
    <row r="631" spans="1:22" x14ac:dyDescent="0.2">
      <c r="A631" s="2">
        <v>40571</v>
      </c>
      <c r="B631" s="5">
        <v>2.56</v>
      </c>
      <c r="C631" s="5">
        <v>5.8182999999999998</v>
      </c>
      <c r="D631" s="5">
        <v>430.23</v>
      </c>
      <c r="E631" s="5">
        <v>392.63</v>
      </c>
      <c r="F631" s="5">
        <v>0.14000000000000001</v>
      </c>
      <c r="G631" s="5">
        <v>0.30437999999999998</v>
      </c>
      <c r="H631" s="5">
        <v>1.0629999999999999</v>
      </c>
      <c r="I631" s="3">
        <v>2</v>
      </c>
      <c r="J631" t="s">
        <v>540</v>
      </c>
      <c r="K631">
        <v>1</v>
      </c>
      <c r="L631">
        <f t="shared" si="97"/>
        <v>0</v>
      </c>
      <c r="M631" s="5">
        <f t="shared" si="98"/>
        <v>-1.5085406609728347E-3</v>
      </c>
      <c r="N631" s="5">
        <f t="shared" si="94"/>
        <v>2.5600000000000001E-2</v>
      </c>
      <c r="O631" s="5">
        <f t="shared" si="95"/>
        <v>4.908594293149271E-4</v>
      </c>
      <c r="P631" s="5">
        <f t="shared" si="99"/>
        <v>-1.9994000902877618E-3</v>
      </c>
      <c r="Q631" s="5">
        <f t="shared" si="100"/>
        <v>-1.373451687565197E-3</v>
      </c>
      <c r="R631" s="15">
        <f t="shared" si="101"/>
        <v>-1.8643111168801241E-3</v>
      </c>
      <c r="S631">
        <f t="shared" si="96"/>
        <v>0</v>
      </c>
      <c r="T631">
        <f t="shared" si="102"/>
        <v>84</v>
      </c>
      <c r="U631" t="b">
        <f t="shared" si="103"/>
        <v>0</v>
      </c>
      <c r="V631" s="2">
        <v>40571</v>
      </c>
    </row>
    <row r="632" spans="1:22" x14ac:dyDescent="0.2">
      <c r="A632" s="2">
        <v>40578</v>
      </c>
      <c r="B632" s="5">
        <v>2.58</v>
      </c>
      <c r="C632" s="5">
        <v>5.7557999999999998</v>
      </c>
      <c r="D632" s="5">
        <v>440.8</v>
      </c>
      <c r="E632" s="5">
        <v>403.32</v>
      </c>
      <c r="F632" s="5">
        <v>0.14499999999999999</v>
      </c>
      <c r="G632" s="5">
        <v>0.3115</v>
      </c>
      <c r="H632" s="5">
        <v>1.0880000000000001</v>
      </c>
      <c r="I632" s="3">
        <v>2</v>
      </c>
      <c r="J632" t="s">
        <v>541</v>
      </c>
      <c r="K632">
        <v>0</v>
      </c>
      <c r="L632">
        <f t="shared" si="97"/>
        <v>1</v>
      </c>
      <c r="M632" s="5">
        <f t="shared" si="98"/>
        <v>2.4568254189619498E-2</v>
      </c>
      <c r="N632" s="5">
        <f t="shared" si="94"/>
        <v>2.58E-2</v>
      </c>
      <c r="O632" s="5">
        <f t="shared" si="95"/>
        <v>4.9468291255583274E-4</v>
      </c>
      <c r="P632" s="5">
        <f t="shared" si="99"/>
        <v>2.4073571277063666E-2</v>
      </c>
      <c r="Q632" s="5">
        <f t="shared" si="100"/>
        <v>2.7226651045513472E-2</v>
      </c>
      <c r="R632" s="15">
        <f t="shared" si="101"/>
        <v>2.673196813295764E-2</v>
      </c>
      <c r="S632">
        <f t="shared" si="96"/>
        <v>0</v>
      </c>
      <c r="T632">
        <f t="shared" si="102"/>
        <v>85</v>
      </c>
      <c r="U632" t="b">
        <f t="shared" si="103"/>
        <v>0</v>
      </c>
      <c r="V632" s="2">
        <v>40578</v>
      </c>
    </row>
    <row r="633" spans="1:22" x14ac:dyDescent="0.2">
      <c r="A633" s="2">
        <v>40585</v>
      </c>
      <c r="B633" s="5">
        <v>2.56</v>
      </c>
      <c r="C633" s="5">
        <v>5.8495999999999997</v>
      </c>
      <c r="D633" s="5">
        <v>442.9</v>
      </c>
      <c r="E633" s="5">
        <v>404.08</v>
      </c>
      <c r="F633" s="5">
        <v>0.1116</v>
      </c>
      <c r="G633" s="5">
        <v>0.313</v>
      </c>
      <c r="H633" s="5">
        <v>1.093</v>
      </c>
      <c r="I633" s="3">
        <v>2</v>
      </c>
      <c r="J633" t="s">
        <v>542</v>
      </c>
      <c r="K633">
        <v>0</v>
      </c>
      <c r="L633">
        <f t="shared" si="97"/>
        <v>2</v>
      </c>
      <c r="M633" s="5">
        <f t="shared" si="98"/>
        <v>4.7640653357530205E-3</v>
      </c>
      <c r="N633" s="5">
        <f t="shared" si="94"/>
        <v>2.5600000000000001E-2</v>
      </c>
      <c r="O633" s="5">
        <f t="shared" si="95"/>
        <v>4.908594293149271E-4</v>
      </c>
      <c r="P633" s="5">
        <f t="shared" si="99"/>
        <v>4.2732059064380934E-3</v>
      </c>
      <c r="Q633" s="5">
        <f t="shared" si="100"/>
        <v>1.8843598135476203E-3</v>
      </c>
      <c r="R633" s="15">
        <f t="shared" si="101"/>
        <v>1.3935003842326932E-3</v>
      </c>
      <c r="S633">
        <f t="shared" si="96"/>
        <v>0</v>
      </c>
      <c r="T633">
        <f t="shared" si="102"/>
        <v>86</v>
      </c>
      <c r="U633" t="b">
        <f t="shared" si="103"/>
        <v>0</v>
      </c>
      <c r="V633" s="2">
        <v>40585</v>
      </c>
    </row>
    <row r="634" spans="1:22" x14ac:dyDescent="0.2">
      <c r="A634" s="2">
        <v>40592</v>
      </c>
      <c r="B634" s="5">
        <v>2.64</v>
      </c>
      <c r="C634" s="5">
        <v>5.6684000000000001</v>
      </c>
      <c r="D634" s="5">
        <v>441.46</v>
      </c>
      <c r="E634" s="5">
        <v>402.79</v>
      </c>
      <c r="F634" s="5">
        <v>8.9200000000000002E-2</v>
      </c>
      <c r="G634" s="5">
        <v>0.3125</v>
      </c>
      <c r="H634" s="5">
        <v>1.0780000000000001</v>
      </c>
      <c r="I634" s="3">
        <v>2</v>
      </c>
      <c r="J634" t="s">
        <v>543</v>
      </c>
      <c r="K634">
        <v>0</v>
      </c>
      <c r="L634">
        <f t="shared" si="97"/>
        <v>3</v>
      </c>
      <c r="M634" s="5">
        <f t="shared" si="98"/>
        <v>-3.2512982614585351E-3</v>
      </c>
      <c r="N634" s="5">
        <f t="shared" si="94"/>
        <v>2.64E-2</v>
      </c>
      <c r="O634" s="5">
        <f t="shared" si="95"/>
        <v>5.0615231034423225E-4</v>
      </c>
      <c r="P634" s="5">
        <f t="shared" si="99"/>
        <v>-3.7574505718027673E-3</v>
      </c>
      <c r="Q634" s="5">
        <f t="shared" si="100"/>
        <v>-3.1924371411601316E-3</v>
      </c>
      <c r="R634" s="15">
        <f t="shared" si="101"/>
        <v>-3.6985894515043638E-3</v>
      </c>
      <c r="S634">
        <f t="shared" si="96"/>
        <v>0</v>
      </c>
      <c r="T634">
        <f t="shared" si="102"/>
        <v>87</v>
      </c>
      <c r="U634" t="b">
        <f t="shared" si="103"/>
        <v>0</v>
      </c>
      <c r="V634" s="2">
        <v>40592</v>
      </c>
    </row>
    <row r="635" spans="1:22" x14ac:dyDescent="0.2">
      <c r="A635" s="2">
        <v>40599</v>
      </c>
      <c r="B635" s="5">
        <v>2.64</v>
      </c>
      <c r="C635" s="5">
        <v>5.6372999999999998</v>
      </c>
      <c r="D635" s="5">
        <v>443.72</v>
      </c>
      <c r="E635" s="5">
        <v>405.36</v>
      </c>
      <c r="F635" s="5">
        <v>0.12470000000000001</v>
      </c>
      <c r="G635" s="5">
        <v>0.3105</v>
      </c>
      <c r="H635" s="5">
        <v>1.0920000000000001</v>
      </c>
      <c r="I635" s="3">
        <v>2</v>
      </c>
      <c r="J635" t="s">
        <v>544</v>
      </c>
      <c r="K635">
        <v>0</v>
      </c>
      <c r="L635">
        <f t="shared" si="97"/>
        <v>4</v>
      </c>
      <c r="M635" s="5">
        <f t="shared" si="98"/>
        <v>5.1193766139627783E-3</v>
      </c>
      <c r="N635" s="5">
        <f t="shared" si="94"/>
        <v>2.64E-2</v>
      </c>
      <c r="O635" s="5">
        <f t="shared" si="95"/>
        <v>5.0615231034423225E-4</v>
      </c>
      <c r="P635" s="5">
        <f t="shared" si="99"/>
        <v>4.6132243036185461E-3</v>
      </c>
      <c r="Q635" s="5">
        <f t="shared" si="100"/>
        <v>6.3804960401201427E-3</v>
      </c>
      <c r="R635" s="15">
        <f t="shared" si="101"/>
        <v>5.8743437297759105E-3</v>
      </c>
      <c r="S635">
        <f t="shared" si="96"/>
        <v>0</v>
      </c>
      <c r="T635">
        <f t="shared" si="102"/>
        <v>88</v>
      </c>
      <c r="U635" t="b">
        <f t="shared" si="103"/>
        <v>0</v>
      </c>
      <c r="V635" s="2">
        <v>40599</v>
      </c>
    </row>
    <row r="636" spans="1:22" x14ac:dyDescent="0.2">
      <c r="A636" s="2">
        <v>40606</v>
      </c>
      <c r="B636" s="5">
        <v>2.64</v>
      </c>
      <c r="C636" s="5">
        <v>5.5673000000000004</v>
      </c>
      <c r="D636" s="5">
        <v>448.58</v>
      </c>
      <c r="E636" s="5">
        <v>410.69</v>
      </c>
      <c r="F636" s="5">
        <v>0.1105</v>
      </c>
      <c r="G636" s="5">
        <v>0.3095</v>
      </c>
      <c r="H636" s="5">
        <v>1.1619999999999999</v>
      </c>
      <c r="I636" s="3">
        <v>2</v>
      </c>
      <c r="J636" t="s">
        <v>545</v>
      </c>
      <c r="K636">
        <v>0</v>
      </c>
      <c r="L636">
        <f t="shared" si="97"/>
        <v>5</v>
      </c>
      <c r="M636" s="5">
        <f t="shared" si="98"/>
        <v>1.0952853150635544E-2</v>
      </c>
      <c r="N636" s="5">
        <f t="shared" si="94"/>
        <v>2.64E-2</v>
      </c>
      <c r="O636" s="5">
        <f t="shared" si="95"/>
        <v>5.0615231034423225E-4</v>
      </c>
      <c r="P636" s="5">
        <f t="shared" si="99"/>
        <v>1.0446700840291312E-2</v>
      </c>
      <c r="Q636" s="5">
        <f t="shared" si="100"/>
        <v>1.3148805999605218E-2</v>
      </c>
      <c r="R636" s="15">
        <f t="shared" si="101"/>
        <v>1.2642653689260985E-2</v>
      </c>
      <c r="S636">
        <f t="shared" si="96"/>
        <v>0</v>
      </c>
      <c r="T636">
        <f t="shared" si="102"/>
        <v>89</v>
      </c>
      <c r="U636" t="b">
        <f t="shared" si="103"/>
        <v>0</v>
      </c>
      <c r="V636" s="2">
        <v>40606</v>
      </c>
    </row>
    <row r="637" spans="1:22" x14ac:dyDescent="0.2">
      <c r="A637" s="2">
        <v>40613</v>
      </c>
      <c r="B637" s="5">
        <v>2.6</v>
      </c>
      <c r="C637" s="5">
        <v>5.5972</v>
      </c>
      <c r="D637" s="5">
        <v>431.91</v>
      </c>
      <c r="E637" s="5">
        <v>396.3</v>
      </c>
      <c r="F637" s="5">
        <v>6.9000000000000006E-2</v>
      </c>
      <c r="G637" s="5">
        <v>0.3095</v>
      </c>
      <c r="H637" s="5">
        <v>1.173</v>
      </c>
      <c r="I637" s="3">
        <v>2</v>
      </c>
      <c r="J637" t="s">
        <v>546</v>
      </c>
      <c r="K637">
        <v>0</v>
      </c>
      <c r="L637">
        <f t="shared" si="97"/>
        <v>6</v>
      </c>
      <c r="M637" s="5">
        <f t="shared" si="98"/>
        <v>-3.7161710285790628E-2</v>
      </c>
      <c r="N637" s="5">
        <f t="shared" si="94"/>
        <v>2.6000000000000002E-2</v>
      </c>
      <c r="O637" s="5">
        <f t="shared" si="95"/>
        <v>4.9850622046299087E-4</v>
      </c>
      <c r="P637" s="5">
        <f t="shared" si="99"/>
        <v>-3.7660216506253619E-2</v>
      </c>
      <c r="Q637" s="5">
        <f t="shared" si="100"/>
        <v>-3.5038593586403377E-2</v>
      </c>
      <c r="R637" s="15">
        <f t="shared" si="101"/>
        <v>-3.5537099806866368E-2</v>
      </c>
      <c r="S637">
        <f t="shared" si="96"/>
        <v>0</v>
      </c>
      <c r="T637">
        <f t="shared" si="102"/>
        <v>90</v>
      </c>
      <c r="U637" t="b">
        <f t="shared" si="103"/>
        <v>0</v>
      </c>
      <c r="V637" s="2">
        <v>40613</v>
      </c>
    </row>
    <row r="638" spans="1:22" x14ac:dyDescent="0.2">
      <c r="A638" s="2">
        <v>40620</v>
      </c>
      <c r="B638" s="5">
        <v>2.62</v>
      </c>
      <c r="C638" s="5">
        <v>5.5651999999999999</v>
      </c>
      <c r="D638" s="5">
        <v>434.55</v>
      </c>
      <c r="E638" s="5">
        <v>399.13</v>
      </c>
      <c r="F638" s="5">
        <v>6.3899999999999998E-2</v>
      </c>
      <c r="G638" s="5">
        <v>0.309</v>
      </c>
      <c r="H638" s="5">
        <v>1.1719999999999999</v>
      </c>
      <c r="I638" s="3">
        <v>2</v>
      </c>
      <c r="J638" t="s">
        <v>547</v>
      </c>
      <c r="K638">
        <v>1</v>
      </c>
      <c r="L638">
        <f t="shared" si="97"/>
        <v>0</v>
      </c>
      <c r="M638" s="5">
        <f t="shared" si="98"/>
        <v>6.112384524553649E-3</v>
      </c>
      <c r="N638" s="5">
        <f t="shared" si="94"/>
        <v>2.6200000000000001E-2</v>
      </c>
      <c r="O638" s="5">
        <f t="shared" si="95"/>
        <v>5.0232935305372095E-4</v>
      </c>
      <c r="P638" s="5">
        <f t="shared" si="99"/>
        <v>5.6100551714999281E-3</v>
      </c>
      <c r="Q638" s="5">
        <f t="shared" si="100"/>
        <v>7.1410547564976223E-3</v>
      </c>
      <c r="R638" s="15">
        <f t="shared" si="101"/>
        <v>6.6387254034439014E-3</v>
      </c>
      <c r="S638">
        <f t="shared" si="96"/>
        <v>0</v>
      </c>
      <c r="T638">
        <f t="shared" si="102"/>
        <v>91</v>
      </c>
      <c r="U638" t="b">
        <f t="shared" si="103"/>
        <v>0</v>
      </c>
      <c r="V638" s="2">
        <v>40620</v>
      </c>
    </row>
    <row r="639" spans="1:22" x14ac:dyDescent="0.2">
      <c r="A639" s="2">
        <v>40627</v>
      </c>
      <c r="B639" s="5">
        <v>2.63</v>
      </c>
      <c r="C639" s="5">
        <v>5.6017999999999999</v>
      </c>
      <c r="D639" s="5">
        <v>445.57</v>
      </c>
      <c r="E639" s="5">
        <v>408.96</v>
      </c>
      <c r="F639" s="5">
        <v>8.0100000000000005E-2</v>
      </c>
      <c r="G639" s="5">
        <v>0.3075</v>
      </c>
      <c r="H639" s="5">
        <v>1.2030000000000001</v>
      </c>
      <c r="I639" s="3">
        <v>2</v>
      </c>
      <c r="J639" t="s">
        <v>548</v>
      </c>
      <c r="K639">
        <v>0</v>
      </c>
      <c r="L639">
        <f t="shared" si="97"/>
        <v>1</v>
      </c>
      <c r="M639" s="5">
        <f t="shared" si="98"/>
        <v>2.5359567368542058E-2</v>
      </c>
      <c r="N639" s="5">
        <f t="shared" si="94"/>
        <v>2.63E-2</v>
      </c>
      <c r="O639" s="5">
        <f t="shared" si="95"/>
        <v>5.0424085361044924E-4</v>
      </c>
      <c r="P639" s="5">
        <f t="shared" si="99"/>
        <v>2.4855326514931608E-2</v>
      </c>
      <c r="Q639" s="5">
        <f t="shared" si="100"/>
        <v>2.4628567133515356E-2</v>
      </c>
      <c r="R639" s="15">
        <f t="shared" si="101"/>
        <v>2.4124326279904906E-2</v>
      </c>
      <c r="S639">
        <f t="shared" si="96"/>
        <v>0</v>
      </c>
      <c r="T639">
        <f t="shared" si="102"/>
        <v>92</v>
      </c>
      <c r="U639" t="b">
        <f t="shared" si="103"/>
        <v>0</v>
      </c>
      <c r="V639" s="2">
        <v>40627</v>
      </c>
    </row>
    <row r="640" spans="1:22" x14ac:dyDescent="0.2">
      <c r="A640" s="2">
        <v>40634</v>
      </c>
      <c r="B640" s="5">
        <v>2.69</v>
      </c>
      <c r="C640" s="5">
        <v>5.4881000000000002</v>
      </c>
      <c r="D640" s="5">
        <v>451.41</v>
      </c>
      <c r="E640" s="5">
        <v>414.51</v>
      </c>
      <c r="F640" s="5">
        <v>5.5800000000000002E-2</v>
      </c>
      <c r="G640" s="5">
        <v>0.30099999999999999</v>
      </c>
      <c r="H640" s="5">
        <v>1.2490000000000001</v>
      </c>
      <c r="I640" s="3">
        <v>2</v>
      </c>
      <c r="J640" t="s">
        <v>549</v>
      </c>
      <c r="K640">
        <v>0</v>
      </c>
      <c r="L640">
        <f t="shared" si="97"/>
        <v>2</v>
      </c>
      <c r="M640" s="5">
        <f t="shared" si="98"/>
        <v>1.3106807011244115E-2</v>
      </c>
      <c r="N640" s="5">
        <f t="shared" si="94"/>
        <v>2.69E-2</v>
      </c>
      <c r="O640" s="5">
        <f t="shared" si="95"/>
        <v>5.1570893674290907E-4</v>
      </c>
      <c r="P640" s="5">
        <f t="shared" si="99"/>
        <v>1.2591098074501206E-2</v>
      </c>
      <c r="Q640" s="5">
        <f t="shared" si="100"/>
        <v>1.3571009389671485E-2</v>
      </c>
      <c r="R640" s="15">
        <f t="shared" si="101"/>
        <v>1.3055300452928575E-2</v>
      </c>
      <c r="S640">
        <f t="shared" si="96"/>
        <v>0</v>
      </c>
      <c r="T640">
        <f t="shared" si="102"/>
        <v>93</v>
      </c>
      <c r="U640" t="b">
        <f t="shared" si="103"/>
        <v>0</v>
      </c>
      <c r="V640" s="2">
        <v>40634</v>
      </c>
    </row>
    <row r="641" spans="1:22" x14ac:dyDescent="0.2">
      <c r="A641" s="2">
        <v>40641</v>
      </c>
      <c r="B641" s="5">
        <v>2.66</v>
      </c>
      <c r="C641" s="5">
        <v>5.3849</v>
      </c>
      <c r="D641" s="5">
        <v>453.27</v>
      </c>
      <c r="E641" s="5">
        <v>417.9</v>
      </c>
      <c r="F641" s="5">
        <v>3.5499999999999997E-2</v>
      </c>
      <c r="G641" s="5">
        <v>0.28525</v>
      </c>
      <c r="H641" s="5">
        <v>1.294</v>
      </c>
      <c r="I641" s="3">
        <v>2</v>
      </c>
      <c r="J641" t="s">
        <v>550</v>
      </c>
      <c r="K641">
        <v>0</v>
      </c>
      <c r="L641">
        <f t="shared" si="97"/>
        <v>3</v>
      </c>
      <c r="M641" s="5">
        <f t="shared" si="98"/>
        <v>4.1204226756164086E-3</v>
      </c>
      <c r="N641" s="5">
        <f t="shared" si="94"/>
        <v>2.6600000000000002E-2</v>
      </c>
      <c r="O641" s="5">
        <f t="shared" si="95"/>
        <v>5.0997509235162219E-4</v>
      </c>
      <c r="P641" s="5">
        <f t="shared" si="99"/>
        <v>3.6104475832647864E-3</v>
      </c>
      <c r="Q641" s="5">
        <f t="shared" si="100"/>
        <v>8.1783310414706989E-3</v>
      </c>
      <c r="R641" s="15">
        <f t="shared" si="101"/>
        <v>7.6683559491190767E-3</v>
      </c>
      <c r="S641">
        <f t="shared" si="96"/>
        <v>0</v>
      </c>
      <c r="T641">
        <f t="shared" si="102"/>
        <v>94</v>
      </c>
      <c r="U641" t="b">
        <f t="shared" si="103"/>
        <v>0</v>
      </c>
      <c r="V641" s="2">
        <v>40641</v>
      </c>
    </row>
    <row r="642" spans="1:22" x14ac:dyDescent="0.2">
      <c r="A642" s="2">
        <v>40648</v>
      </c>
      <c r="B642" s="5">
        <v>2.68</v>
      </c>
      <c r="C642" s="5">
        <v>5.3723999999999998</v>
      </c>
      <c r="D642" s="5">
        <v>437.92</v>
      </c>
      <c r="E642" s="5">
        <v>403.08</v>
      </c>
      <c r="F642" s="5">
        <v>6.08E-2</v>
      </c>
      <c r="G642" s="5">
        <v>0.27474999999999999</v>
      </c>
      <c r="H642" s="5">
        <v>1.3320000000000001</v>
      </c>
      <c r="I642" s="3">
        <v>2</v>
      </c>
      <c r="J642" t="s">
        <v>551</v>
      </c>
      <c r="K642">
        <v>0</v>
      </c>
      <c r="L642">
        <f t="shared" si="97"/>
        <v>4</v>
      </c>
      <c r="M642" s="5">
        <f t="shared" si="98"/>
        <v>-3.3865025260881976E-2</v>
      </c>
      <c r="N642" s="5">
        <f t="shared" si="94"/>
        <v>2.6800000000000001E-2</v>
      </c>
      <c r="O642" s="5">
        <f t="shared" si="95"/>
        <v>5.1379769909232209E-4</v>
      </c>
      <c r="P642" s="5">
        <f t="shared" si="99"/>
        <v>-3.4378822959974298E-2</v>
      </c>
      <c r="Q642" s="5">
        <f t="shared" si="100"/>
        <v>-3.5463029432878712E-2</v>
      </c>
      <c r="R642" s="15">
        <f t="shared" si="101"/>
        <v>-3.5976827131971034E-2</v>
      </c>
      <c r="S642">
        <f t="shared" si="96"/>
        <v>0</v>
      </c>
      <c r="T642">
        <f t="shared" si="102"/>
        <v>95</v>
      </c>
      <c r="U642" t="b">
        <f t="shared" si="103"/>
        <v>0</v>
      </c>
      <c r="V642" s="2">
        <v>40648</v>
      </c>
    </row>
    <row r="643" spans="1:22" x14ac:dyDescent="0.2">
      <c r="A643" s="2">
        <v>40655</v>
      </c>
      <c r="B643" s="5">
        <v>2.7199999999999998</v>
      </c>
      <c r="C643" s="5">
        <v>5.3666999999999998</v>
      </c>
      <c r="D643" s="5">
        <v>442.23</v>
      </c>
      <c r="E643" s="5">
        <v>407.49</v>
      </c>
      <c r="F643" s="5">
        <v>5.0700000000000002E-2</v>
      </c>
      <c r="G643" s="5">
        <v>0.27374999999999999</v>
      </c>
      <c r="H643" s="5">
        <v>1.3559999999999999</v>
      </c>
      <c r="I643" s="3">
        <v>2</v>
      </c>
      <c r="J643" t="s">
        <v>552</v>
      </c>
      <c r="K643">
        <v>0</v>
      </c>
      <c r="L643">
        <f t="shared" si="97"/>
        <v>5</v>
      </c>
      <c r="M643" s="5">
        <f t="shared" si="98"/>
        <v>9.8419802703690884E-3</v>
      </c>
      <c r="N643" s="5">
        <f t="shared" ref="N643:N706" si="104">B643/100</f>
        <v>2.7199999999999998E-2</v>
      </c>
      <c r="O643" s="5">
        <f t="shared" ref="O643:O706" si="105">(1+N643/4)^(1/13)-1</f>
        <v>5.2144238684115329E-4</v>
      </c>
      <c r="P643" s="5">
        <f t="shared" si="99"/>
        <v>9.3205378835279351E-3</v>
      </c>
      <c r="Q643" s="5">
        <f t="shared" si="100"/>
        <v>1.094075617743373E-2</v>
      </c>
      <c r="R643" s="15">
        <f t="shared" si="101"/>
        <v>1.0419313790592577E-2</v>
      </c>
      <c r="S643">
        <f t="shared" ref="S643:S706" si="106">IF(I643&lt;I642,1,0)</f>
        <v>0</v>
      </c>
      <c r="T643">
        <f t="shared" si="102"/>
        <v>96</v>
      </c>
      <c r="U643" t="b">
        <f t="shared" si="103"/>
        <v>0</v>
      </c>
      <c r="V643" s="2">
        <v>40655</v>
      </c>
    </row>
    <row r="644" spans="1:22" x14ac:dyDescent="0.2">
      <c r="A644" s="2">
        <v>40662</v>
      </c>
      <c r="B644" s="5">
        <v>2.71</v>
      </c>
      <c r="C644" s="5">
        <v>5.2499000000000002</v>
      </c>
      <c r="D644" s="5">
        <v>447.74</v>
      </c>
      <c r="E644" s="5">
        <v>413.39</v>
      </c>
      <c r="F644" s="5">
        <v>3.5499999999999997E-2</v>
      </c>
      <c r="G644" s="5">
        <v>0.27300000000000002</v>
      </c>
      <c r="H644" s="5">
        <v>1.385</v>
      </c>
      <c r="I644" s="3">
        <v>2</v>
      </c>
      <c r="J644" t="s">
        <v>553</v>
      </c>
      <c r="K644">
        <v>0</v>
      </c>
      <c r="L644">
        <f t="shared" ref="L644:L707" si="107">IF(K644=1,0,L643+1)</f>
        <v>6</v>
      </c>
      <c r="M644" s="5">
        <f t="shared" ref="M644:M707" si="108">D644/D643-1</f>
        <v>1.2459579856635594E-2</v>
      </c>
      <c r="N644" s="5">
        <f t="shared" si="104"/>
        <v>2.7099999999999999E-2</v>
      </c>
      <c r="O644" s="5">
        <f t="shared" si="105"/>
        <v>5.195312806154373E-4</v>
      </c>
      <c r="P644" s="5">
        <f t="shared" ref="P644:P707" si="109">M644-O644</f>
        <v>1.1940048576020157E-2</v>
      </c>
      <c r="Q644" s="5">
        <f t="shared" ref="Q644:Q707" si="110">E644/E643-1</f>
        <v>1.4478882917372093E-2</v>
      </c>
      <c r="R644" s="15">
        <f t="shared" ref="R644:R707" si="111">Q644-O644</f>
        <v>1.3959351636756656E-2</v>
      </c>
      <c r="S644">
        <f t="shared" si="106"/>
        <v>0</v>
      </c>
      <c r="T644">
        <f t="shared" si="102"/>
        <v>97</v>
      </c>
      <c r="U644" t="b">
        <f t="shared" si="103"/>
        <v>0</v>
      </c>
      <c r="V644" s="2">
        <v>40662</v>
      </c>
    </row>
    <row r="645" spans="1:22" x14ac:dyDescent="0.2">
      <c r="A645" s="2">
        <v>40669</v>
      </c>
      <c r="B645" s="5">
        <v>2.64</v>
      </c>
      <c r="C645" s="5">
        <v>5.5328999999999997</v>
      </c>
      <c r="D645" s="5">
        <v>434.27</v>
      </c>
      <c r="E645" s="5">
        <v>399.27</v>
      </c>
      <c r="F645" s="5">
        <v>5.1000000000000004E-3</v>
      </c>
      <c r="G645" s="5">
        <v>0.26700000000000002</v>
      </c>
      <c r="H645" s="5">
        <v>1.419</v>
      </c>
      <c r="I645" s="3">
        <v>2</v>
      </c>
      <c r="J645" t="s">
        <v>554</v>
      </c>
      <c r="K645">
        <v>0</v>
      </c>
      <c r="L645">
        <f t="shared" si="107"/>
        <v>7</v>
      </c>
      <c r="M645" s="5">
        <f t="shared" si="108"/>
        <v>-3.0084423996069254E-2</v>
      </c>
      <c r="N645" s="5">
        <f t="shared" si="104"/>
        <v>2.64E-2</v>
      </c>
      <c r="O645" s="5">
        <f t="shared" si="105"/>
        <v>5.0615231034423225E-4</v>
      </c>
      <c r="P645" s="5">
        <f t="shared" si="109"/>
        <v>-3.0590576306413486E-2</v>
      </c>
      <c r="Q645" s="5">
        <f t="shared" si="110"/>
        <v>-3.4156607561866559E-2</v>
      </c>
      <c r="R645" s="15">
        <f t="shared" si="111"/>
        <v>-3.4662759872210791E-2</v>
      </c>
      <c r="S645">
        <f t="shared" si="106"/>
        <v>0</v>
      </c>
      <c r="T645">
        <f t="shared" si="102"/>
        <v>98</v>
      </c>
      <c r="U645" t="b">
        <f t="shared" si="103"/>
        <v>0</v>
      </c>
      <c r="V645" s="2">
        <v>40669</v>
      </c>
    </row>
    <row r="646" spans="1:22" x14ac:dyDescent="0.2">
      <c r="A646" s="2">
        <v>40676</v>
      </c>
      <c r="B646" s="5">
        <v>2.71</v>
      </c>
      <c r="C646" s="5">
        <v>5.5669000000000004</v>
      </c>
      <c r="D646" s="5">
        <v>434.26</v>
      </c>
      <c r="E646" s="5">
        <v>398.33</v>
      </c>
      <c r="F646" s="5">
        <v>2.0299999999999999E-2</v>
      </c>
      <c r="G646" s="5">
        <v>0.26050000000000001</v>
      </c>
      <c r="H646" s="5">
        <v>1.425</v>
      </c>
      <c r="I646" s="3">
        <v>2.25</v>
      </c>
      <c r="J646" t="s">
        <v>555</v>
      </c>
      <c r="K646">
        <v>1</v>
      </c>
      <c r="L646">
        <f t="shared" si="107"/>
        <v>0</v>
      </c>
      <c r="M646" s="5">
        <f t="shared" si="108"/>
        <v>-2.3027149008703063E-5</v>
      </c>
      <c r="N646" s="5">
        <f t="shared" si="104"/>
        <v>2.7099999999999999E-2</v>
      </c>
      <c r="O646" s="5">
        <f t="shared" si="105"/>
        <v>5.195312806154373E-4</v>
      </c>
      <c r="P646" s="5">
        <f t="shared" si="109"/>
        <v>-5.4255842962414036E-4</v>
      </c>
      <c r="Q646" s="5">
        <f t="shared" si="110"/>
        <v>-2.3542965912790592E-3</v>
      </c>
      <c r="R646" s="15">
        <f t="shared" si="111"/>
        <v>-2.8738278718944965E-3</v>
      </c>
      <c r="S646">
        <f t="shared" si="106"/>
        <v>0</v>
      </c>
      <c r="T646">
        <f t="shared" ref="T646:T709" si="112">IF(S646=1,0,T645+1)</f>
        <v>99</v>
      </c>
      <c r="U646" t="b">
        <f t="shared" ref="U646:U709" si="113">IF(S646=1,IF(R646&gt;0,1,0))</f>
        <v>0</v>
      </c>
      <c r="V646" s="2">
        <v>40676</v>
      </c>
    </row>
    <row r="647" spans="1:22" x14ac:dyDescent="0.2">
      <c r="A647" s="2">
        <v>40683</v>
      </c>
      <c r="B647" s="5">
        <v>2.75</v>
      </c>
      <c r="C647" s="5">
        <v>5.5475000000000003</v>
      </c>
      <c r="D647" s="5">
        <v>435.19</v>
      </c>
      <c r="E647" s="5">
        <v>399.42</v>
      </c>
      <c r="F647" s="5">
        <v>4.0599999999999997E-2</v>
      </c>
      <c r="G647" s="5">
        <v>0.25750000000000001</v>
      </c>
      <c r="H647" s="5">
        <v>1.4350000000000001</v>
      </c>
      <c r="I647" s="3">
        <v>2.25</v>
      </c>
      <c r="J647" t="s">
        <v>556</v>
      </c>
      <c r="K647">
        <v>0</v>
      </c>
      <c r="L647">
        <f t="shared" si="107"/>
        <v>1</v>
      </c>
      <c r="M647" s="5">
        <f t="shared" si="108"/>
        <v>2.1415741721548809E-3</v>
      </c>
      <c r="N647" s="5">
        <f t="shared" si="104"/>
        <v>2.75E-2</v>
      </c>
      <c r="O647" s="5">
        <f t="shared" si="105"/>
        <v>5.2717544270275418E-4</v>
      </c>
      <c r="P647" s="5">
        <f t="shared" si="109"/>
        <v>1.6143987294521267E-3</v>
      </c>
      <c r="Q647" s="5">
        <f t="shared" si="110"/>
        <v>2.7364245725907121E-3</v>
      </c>
      <c r="R647" s="15">
        <f t="shared" si="111"/>
        <v>2.209249129887958E-3</v>
      </c>
      <c r="S647">
        <f t="shared" si="106"/>
        <v>0</v>
      </c>
      <c r="T647">
        <f t="shared" si="112"/>
        <v>100</v>
      </c>
      <c r="U647" t="b">
        <f t="shared" si="113"/>
        <v>0</v>
      </c>
      <c r="V647" s="2">
        <v>40683</v>
      </c>
    </row>
    <row r="648" spans="1:22" x14ac:dyDescent="0.2">
      <c r="A648" s="2">
        <v>40690</v>
      </c>
      <c r="B648" s="5">
        <v>2.84</v>
      </c>
      <c r="C648" s="5">
        <v>5.4252000000000002</v>
      </c>
      <c r="D648" s="5">
        <v>434.99</v>
      </c>
      <c r="E648" s="5">
        <v>399.82</v>
      </c>
      <c r="F648" s="5">
        <v>4.0599999999999997E-2</v>
      </c>
      <c r="G648" s="5">
        <v>0.25387999999999999</v>
      </c>
      <c r="H648" s="5">
        <v>1.43</v>
      </c>
      <c r="I648" s="3">
        <v>2.25</v>
      </c>
      <c r="J648" t="s">
        <v>557</v>
      </c>
      <c r="K648">
        <v>0</v>
      </c>
      <c r="L648">
        <f t="shared" si="107"/>
        <v>2</v>
      </c>
      <c r="M648" s="5">
        <f t="shared" si="108"/>
        <v>-4.5956938348767906E-4</v>
      </c>
      <c r="N648" s="5">
        <f t="shared" si="104"/>
        <v>2.8399999999999998E-2</v>
      </c>
      <c r="O648" s="5">
        <f t="shared" si="105"/>
        <v>5.4437224543191221E-4</v>
      </c>
      <c r="P648" s="5">
        <f t="shared" si="109"/>
        <v>-1.0039416289195913E-3</v>
      </c>
      <c r="Q648" s="5">
        <f t="shared" si="110"/>
        <v>1.0014521055530246E-3</v>
      </c>
      <c r="R648" s="15">
        <f t="shared" si="111"/>
        <v>4.5707986012111235E-4</v>
      </c>
      <c r="S648">
        <f t="shared" si="106"/>
        <v>0</v>
      </c>
      <c r="T648">
        <f t="shared" si="112"/>
        <v>101</v>
      </c>
      <c r="U648" t="b">
        <f t="shared" si="113"/>
        <v>0</v>
      </c>
      <c r="V648" s="2">
        <v>40690</v>
      </c>
    </row>
    <row r="649" spans="1:22" x14ac:dyDescent="0.2">
      <c r="A649" s="2">
        <v>40697</v>
      </c>
      <c r="B649" s="5">
        <v>2.88</v>
      </c>
      <c r="C649" s="5">
        <v>5.3293999999999997</v>
      </c>
      <c r="D649" s="5">
        <v>432.17</v>
      </c>
      <c r="E649" s="5">
        <v>397.15</v>
      </c>
      <c r="F649" s="5">
        <v>3.0499999999999999E-2</v>
      </c>
      <c r="G649" s="5">
        <v>0.252</v>
      </c>
      <c r="H649" s="5">
        <v>1.4359999999999999</v>
      </c>
      <c r="I649" s="3">
        <v>2.25</v>
      </c>
      <c r="J649" t="s">
        <v>558</v>
      </c>
      <c r="K649">
        <v>0</v>
      </c>
      <c r="L649">
        <f t="shared" si="107"/>
        <v>3</v>
      </c>
      <c r="M649" s="5">
        <f t="shared" si="108"/>
        <v>-6.4829076530494856E-3</v>
      </c>
      <c r="N649" s="5">
        <f t="shared" si="104"/>
        <v>2.8799999999999999E-2</v>
      </c>
      <c r="O649" s="5">
        <f t="shared" si="105"/>
        <v>5.5201413052285986E-4</v>
      </c>
      <c r="P649" s="5">
        <f t="shared" si="109"/>
        <v>-7.0349217835723454E-3</v>
      </c>
      <c r="Q649" s="5">
        <f t="shared" si="110"/>
        <v>-6.6780051022961029E-3</v>
      </c>
      <c r="R649" s="15">
        <f t="shared" si="111"/>
        <v>-7.2300192328189627E-3</v>
      </c>
      <c r="S649">
        <f t="shared" si="106"/>
        <v>0</v>
      </c>
      <c r="T649">
        <f t="shared" si="112"/>
        <v>102</v>
      </c>
      <c r="U649" t="b">
        <f t="shared" si="113"/>
        <v>0</v>
      </c>
      <c r="V649" s="2">
        <v>40697</v>
      </c>
    </row>
    <row r="650" spans="1:22" x14ac:dyDescent="0.2">
      <c r="A650" s="2">
        <v>40704</v>
      </c>
      <c r="B650" s="5">
        <v>2.88</v>
      </c>
      <c r="C650" s="5">
        <v>5.4851999999999999</v>
      </c>
      <c r="D650" s="5">
        <v>419.72</v>
      </c>
      <c r="E650" s="5">
        <v>386.57</v>
      </c>
      <c r="F650" s="5">
        <v>4.07E-2</v>
      </c>
      <c r="G650" s="5">
        <v>0.2485</v>
      </c>
      <c r="H650" s="5">
        <v>1.4689999999999999</v>
      </c>
      <c r="I650" s="3">
        <v>2.25</v>
      </c>
      <c r="J650" t="s">
        <v>559</v>
      </c>
      <c r="K650">
        <v>0</v>
      </c>
      <c r="L650">
        <f t="shared" si="107"/>
        <v>4</v>
      </c>
      <c r="M650" s="5">
        <f t="shared" si="108"/>
        <v>-2.8808107920494264E-2</v>
      </c>
      <c r="N650" s="5">
        <f t="shared" si="104"/>
        <v>2.8799999999999999E-2</v>
      </c>
      <c r="O650" s="5">
        <f t="shared" si="105"/>
        <v>5.5201413052285986E-4</v>
      </c>
      <c r="P650" s="5">
        <f t="shared" si="109"/>
        <v>-2.9360122051017123E-2</v>
      </c>
      <c r="Q650" s="5">
        <f t="shared" si="110"/>
        <v>-2.6639808636535256E-2</v>
      </c>
      <c r="R650" s="15">
        <f t="shared" si="111"/>
        <v>-2.7191822767058116E-2</v>
      </c>
      <c r="S650">
        <f t="shared" si="106"/>
        <v>0</v>
      </c>
      <c r="T650">
        <f t="shared" si="112"/>
        <v>103</v>
      </c>
      <c r="U650" t="b">
        <f t="shared" si="113"/>
        <v>0</v>
      </c>
      <c r="V650" s="2">
        <v>40704</v>
      </c>
    </row>
    <row r="651" spans="1:22" x14ac:dyDescent="0.2">
      <c r="A651" s="2">
        <v>40711</v>
      </c>
      <c r="B651" s="5">
        <v>2.81</v>
      </c>
      <c r="C651" s="5">
        <v>5.5228999999999999</v>
      </c>
      <c r="D651" s="5">
        <v>409.88</v>
      </c>
      <c r="E651" s="5">
        <v>375.88</v>
      </c>
      <c r="F651" s="5">
        <v>2.5399999999999999E-2</v>
      </c>
      <c r="G651" s="5">
        <v>0.2465</v>
      </c>
      <c r="H651" s="5">
        <v>1.502</v>
      </c>
      <c r="I651" s="3">
        <v>2.25</v>
      </c>
      <c r="J651" t="s">
        <v>560</v>
      </c>
      <c r="K651">
        <v>0</v>
      </c>
      <c r="L651">
        <f t="shared" si="107"/>
        <v>5</v>
      </c>
      <c r="M651" s="5">
        <f t="shared" si="108"/>
        <v>-2.3444200895835432E-2</v>
      </c>
      <c r="N651" s="5">
        <f t="shared" si="104"/>
        <v>2.81E-2</v>
      </c>
      <c r="O651" s="5">
        <f t="shared" si="105"/>
        <v>5.3864037194162329E-4</v>
      </c>
      <c r="P651" s="5">
        <f t="shared" si="109"/>
        <v>-2.3982841267777055E-2</v>
      </c>
      <c r="Q651" s="5">
        <f t="shared" si="110"/>
        <v>-2.7653465090410556E-2</v>
      </c>
      <c r="R651" s="15">
        <f t="shared" si="111"/>
        <v>-2.8192105462352179E-2</v>
      </c>
      <c r="S651">
        <f t="shared" si="106"/>
        <v>0</v>
      </c>
      <c r="T651">
        <f t="shared" si="112"/>
        <v>104</v>
      </c>
      <c r="U651" t="b">
        <f t="shared" si="113"/>
        <v>0</v>
      </c>
      <c r="V651" s="2">
        <v>40711</v>
      </c>
    </row>
    <row r="652" spans="1:22" x14ac:dyDescent="0.2">
      <c r="A652" s="2">
        <v>40718</v>
      </c>
      <c r="B652" s="5">
        <v>2.9</v>
      </c>
      <c r="C652" s="5">
        <v>5.4889000000000001</v>
      </c>
      <c r="D652" s="5">
        <v>401.55</v>
      </c>
      <c r="E652" s="5">
        <v>367.56</v>
      </c>
      <c r="F652" s="5">
        <v>5.1000000000000004E-3</v>
      </c>
      <c r="G652" s="5">
        <v>0.24625</v>
      </c>
      <c r="H652" s="5">
        <v>1.528</v>
      </c>
      <c r="I652" s="3">
        <v>2.25</v>
      </c>
      <c r="J652" t="s">
        <v>561</v>
      </c>
      <c r="K652">
        <v>1</v>
      </c>
      <c r="L652">
        <f t="shared" si="107"/>
        <v>0</v>
      </c>
      <c r="M652" s="5">
        <f t="shared" si="108"/>
        <v>-2.032302137210884E-2</v>
      </c>
      <c r="N652" s="5">
        <f t="shared" si="104"/>
        <v>2.8999999999999998E-2</v>
      </c>
      <c r="O652" s="5">
        <f t="shared" si="105"/>
        <v>5.5583481043597338E-4</v>
      </c>
      <c r="P652" s="5">
        <f t="shared" si="109"/>
        <v>-2.0878856182544814E-2</v>
      </c>
      <c r="Q652" s="5">
        <f t="shared" si="110"/>
        <v>-2.2134723848036608E-2</v>
      </c>
      <c r="R652" s="15">
        <f t="shared" si="111"/>
        <v>-2.2690558658472582E-2</v>
      </c>
      <c r="S652">
        <f t="shared" si="106"/>
        <v>0</v>
      </c>
      <c r="T652">
        <f t="shared" si="112"/>
        <v>105</v>
      </c>
      <c r="U652" t="b">
        <f t="shared" si="113"/>
        <v>0</v>
      </c>
      <c r="V652" s="2">
        <v>40718</v>
      </c>
    </row>
    <row r="653" spans="1:22" x14ac:dyDescent="0.2">
      <c r="A653" s="2">
        <v>40725</v>
      </c>
      <c r="B653" s="5">
        <v>2.89</v>
      </c>
      <c r="C653" s="5">
        <v>5.3651999999999997</v>
      </c>
      <c r="D653" s="5">
        <v>426.12</v>
      </c>
      <c r="E653" s="5">
        <v>391.21</v>
      </c>
      <c r="F653" s="5">
        <v>1.5299999999999999E-2</v>
      </c>
      <c r="G653" s="5">
        <v>0.24575</v>
      </c>
      <c r="H653" s="5">
        <v>1.556</v>
      </c>
      <c r="I653" s="3">
        <v>2.25</v>
      </c>
      <c r="J653" t="s">
        <v>562</v>
      </c>
      <c r="K653">
        <v>0</v>
      </c>
      <c r="L653">
        <f t="shared" si="107"/>
        <v>1</v>
      </c>
      <c r="M653" s="5">
        <f t="shared" si="108"/>
        <v>6.1187896899514316E-2</v>
      </c>
      <c r="N653" s="5">
        <f t="shared" si="104"/>
        <v>2.8900000000000002E-2</v>
      </c>
      <c r="O653" s="5">
        <f t="shared" si="105"/>
        <v>5.5392449236379981E-4</v>
      </c>
      <c r="P653" s="5">
        <f t="shared" si="109"/>
        <v>6.0633972407150516E-2</v>
      </c>
      <c r="Q653" s="5">
        <f t="shared" si="110"/>
        <v>6.4343236478398014E-2</v>
      </c>
      <c r="R653" s="15">
        <f t="shared" si="111"/>
        <v>6.3789311986034214E-2</v>
      </c>
      <c r="S653">
        <f t="shared" si="106"/>
        <v>0</v>
      </c>
      <c r="T653">
        <f t="shared" si="112"/>
        <v>106</v>
      </c>
      <c r="U653" t="b">
        <f t="shared" si="113"/>
        <v>0</v>
      </c>
      <c r="V653" s="2">
        <v>40725</v>
      </c>
    </row>
    <row r="654" spans="1:22" x14ac:dyDescent="0.2">
      <c r="A654" s="2">
        <v>40732</v>
      </c>
      <c r="B654" s="5">
        <v>2.88</v>
      </c>
      <c r="C654" s="5">
        <v>5.4116999999999997</v>
      </c>
      <c r="D654" s="5">
        <v>421.46</v>
      </c>
      <c r="E654" s="5">
        <v>385.4</v>
      </c>
      <c r="F654" s="5">
        <v>2.0299999999999999E-2</v>
      </c>
      <c r="G654" s="5">
        <v>0.24604999999999999</v>
      </c>
      <c r="H654" s="5">
        <v>1.593</v>
      </c>
      <c r="I654" s="3">
        <v>2.25</v>
      </c>
      <c r="J654" t="s">
        <v>563</v>
      </c>
      <c r="K654">
        <v>0</v>
      </c>
      <c r="L654">
        <f t="shared" si="107"/>
        <v>2</v>
      </c>
      <c r="M654" s="5">
        <f t="shared" si="108"/>
        <v>-1.0935886604712342E-2</v>
      </c>
      <c r="N654" s="5">
        <f t="shared" si="104"/>
        <v>2.8799999999999999E-2</v>
      </c>
      <c r="O654" s="5">
        <f t="shared" si="105"/>
        <v>5.5201413052285986E-4</v>
      </c>
      <c r="P654" s="5">
        <f t="shared" si="109"/>
        <v>-1.1487900735235201E-2</v>
      </c>
      <c r="Q654" s="5">
        <f t="shared" si="110"/>
        <v>-1.4851358605352583E-2</v>
      </c>
      <c r="R654" s="15">
        <f t="shared" si="111"/>
        <v>-1.5403372735875442E-2</v>
      </c>
      <c r="S654">
        <f t="shared" si="106"/>
        <v>0</v>
      </c>
      <c r="T654">
        <f t="shared" si="112"/>
        <v>107</v>
      </c>
      <c r="U654" t="b">
        <f t="shared" si="113"/>
        <v>0</v>
      </c>
      <c r="V654" s="2">
        <v>40732</v>
      </c>
    </row>
    <row r="655" spans="1:22" x14ac:dyDescent="0.2">
      <c r="A655" s="2">
        <v>40739</v>
      </c>
      <c r="B655" s="5">
        <v>2.94</v>
      </c>
      <c r="C655" s="5">
        <v>5.5549999999999997</v>
      </c>
      <c r="D655" s="5">
        <v>417.48</v>
      </c>
      <c r="E655" s="5">
        <v>383.57</v>
      </c>
      <c r="F655" s="5">
        <v>5.1000000000000004E-3</v>
      </c>
      <c r="G655" s="5">
        <v>0.24975</v>
      </c>
      <c r="H655" s="5">
        <v>1.6080000000000001</v>
      </c>
      <c r="I655" s="3">
        <v>2.25</v>
      </c>
      <c r="J655" t="s">
        <v>564</v>
      </c>
      <c r="K655">
        <v>0</v>
      </c>
      <c r="L655">
        <f t="shared" si="107"/>
        <v>3</v>
      </c>
      <c r="M655" s="5">
        <f t="shared" si="108"/>
        <v>-9.4433635457693565E-3</v>
      </c>
      <c r="N655" s="5">
        <f t="shared" si="104"/>
        <v>2.9399999999999999E-2</v>
      </c>
      <c r="O655" s="5">
        <f t="shared" si="105"/>
        <v>5.6347564508185677E-4</v>
      </c>
      <c r="P655" s="5">
        <f t="shared" si="109"/>
        <v>-1.0006839190851213E-2</v>
      </c>
      <c r="Q655" s="5">
        <f t="shared" si="110"/>
        <v>-4.7483134405811311E-3</v>
      </c>
      <c r="R655" s="15">
        <f t="shared" si="111"/>
        <v>-5.3117890856629879E-3</v>
      </c>
      <c r="S655">
        <f t="shared" si="106"/>
        <v>0</v>
      </c>
      <c r="T655">
        <f t="shared" si="112"/>
        <v>108</v>
      </c>
      <c r="U655" t="b">
        <f t="shared" si="113"/>
        <v>0</v>
      </c>
      <c r="V655" s="2">
        <v>40739</v>
      </c>
    </row>
    <row r="656" spans="1:22" x14ac:dyDescent="0.2">
      <c r="A656" s="2">
        <v>40746</v>
      </c>
      <c r="B656" s="5">
        <v>3.03</v>
      </c>
      <c r="C656" s="5">
        <v>5.4143999999999997</v>
      </c>
      <c r="D656" s="5">
        <v>427.17</v>
      </c>
      <c r="E656" s="5">
        <v>392.43</v>
      </c>
      <c r="F656" s="5">
        <v>3.04E-2</v>
      </c>
      <c r="G656" s="5">
        <v>0.253</v>
      </c>
      <c r="H656" s="5">
        <v>1.611</v>
      </c>
      <c r="I656" s="3">
        <v>2.25</v>
      </c>
      <c r="J656" t="s">
        <v>565</v>
      </c>
      <c r="K656">
        <v>0</v>
      </c>
      <c r="L656">
        <f t="shared" si="107"/>
        <v>4</v>
      </c>
      <c r="M656" s="5">
        <f t="shared" si="108"/>
        <v>2.3210692727795301E-2</v>
      </c>
      <c r="N656" s="5">
        <f t="shared" si="104"/>
        <v>3.0299999999999997E-2</v>
      </c>
      <c r="O656" s="5">
        <f t="shared" si="105"/>
        <v>5.8066496339015394E-4</v>
      </c>
      <c r="P656" s="5">
        <f t="shared" si="109"/>
        <v>2.2630027764405147E-2</v>
      </c>
      <c r="Q656" s="5">
        <f t="shared" si="110"/>
        <v>2.3098782490809988E-2</v>
      </c>
      <c r="R656" s="15">
        <f t="shared" si="111"/>
        <v>2.2518117527419834E-2</v>
      </c>
      <c r="S656">
        <f t="shared" si="106"/>
        <v>0</v>
      </c>
      <c r="T656">
        <f t="shared" si="112"/>
        <v>109</v>
      </c>
      <c r="U656" t="b">
        <f t="shared" si="113"/>
        <v>0</v>
      </c>
      <c r="V656" s="2">
        <v>40746</v>
      </c>
    </row>
    <row r="657" spans="1:22" x14ac:dyDescent="0.2">
      <c r="A657" s="2">
        <v>40753</v>
      </c>
      <c r="B657" s="5">
        <v>2.9699999999999998</v>
      </c>
      <c r="C657" s="5">
        <v>5.3773999999999997</v>
      </c>
      <c r="D657" s="5">
        <v>417.65</v>
      </c>
      <c r="E657" s="5">
        <v>383.59</v>
      </c>
      <c r="F657" s="5">
        <v>9.1499999999999998E-2</v>
      </c>
      <c r="G657" s="5">
        <v>0.2555</v>
      </c>
      <c r="H657" s="5">
        <v>1.609</v>
      </c>
      <c r="I657" s="3">
        <v>2.25</v>
      </c>
      <c r="J657" t="s">
        <v>566</v>
      </c>
      <c r="K657">
        <v>0</v>
      </c>
      <c r="L657">
        <f t="shared" si="107"/>
        <v>5</v>
      </c>
      <c r="M657" s="5">
        <f t="shared" si="108"/>
        <v>-2.2286209237540211E-2</v>
      </c>
      <c r="N657" s="5">
        <f t="shared" si="104"/>
        <v>2.9699999999999997E-2</v>
      </c>
      <c r="O657" s="5">
        <f t="shared" si="105"/>
        <v>5.692058115991383E-4</v>
      </c>
      <c r="P657" s="5">
        <f t="shared" si="109"/>
        <v>-2.2855415049139349E-2</v>
      </c>
      <c r="Q657" s="5">
        <f t="shared" si="110"/>
        <v>-2.2526310424789253E-2</v>
      </c>
      <c r="R657" s="15">
        <f t="shared" si="111"/>
        <v>-2.3095516236388391E-2</v>
      </c>
      <c r="S657">
        <f t="shared" si="106"/>
        <v>0</v>
      </c>
      <c r="T657">
        <f t="shared" si="112"/>
        <v>110</v>
      </c>
      <c r="U657" t="b">
        <f t="shared" si="113"/>
        <v>0</v>
      </c>
      <c r="V657" s="2">
        <v>40753</v>
      </c>
    </row>
    <row r="658" spans="1:22" x14ac:dyDescent="0.2">
      <c r="A658" s="2">
        <v>40760</v>
      </c>
      <c r="B658" s="5">
        <v>3.02</v>
      </c>
      <c r="C658" s="5">
        <v>5.4757999999999996</v>
      </c>
      <c r="D658" s="5">
        <v>365.03</v>
      </c>
      <c r="E658" s="5">
        <v>335.83</v>
      </c>
      <c r="F658" s="5">
        <v>5.1000000000000004E-3</v>
      </c>
      <c r="G658" s="5">
        <v>0.27161000000000002</v>
      </c>
      <c r="H658" s="5">
        <v>1.5640000000000001</v>
      </c>
      <c r="I658" s="3">
        <v>2.25</v>
      </c>
      <c r="J658" t="s">
        <v>567</v>
      </c>
      <c r="K658">
        <v>0</v>
      </c>
      <c r="L658">
        <f t="shared" si="107"/>
        <v>6</v>
      </c>
      <c r="M658" s="5">
        <f t="shared" si="108"/>
        <v>-0.12599066203759135</v>
      </c>
      <c r="N658" s="5">
        <f t="shared" si="104"/>
        <v>3.0200000000000001E-2</v>
      </c>
      <c r="O658" s="5">
        <f t="shared" si="105"/>
        <v>5.7875521411876463E-4</v>
      </c>
      <c r="P658" s="5">
        <f t="shared" si="109"/>
        <v>-0.12656941725171011</v>
      </c>
      <c r="Q658" s="5">
        <f t="shared" si="110"/>
        <v>-0.12450793816314287</v>
      </c>
      <c r="R658" s="15">
        <f t="shared" si="111"/>
        <v>-0.12508669337726164</v>
      </c>
      <c r="S658">
        <f t="shared" si="106"/>
        <v>0</v>
      </c>
      <c r="T658">
        <f t="shared" si="112"/>
        <v>111</v>
      </c>
      <c r="U658" t="b">
        <f t="shared" si="113"/>
        <v>0</v>
      </c>
      <c r="V658" s="2">
        <v>40760</v>
      </c>
    </row>
    <row r="659" spans="1:22" x14ac:dyDescent="0.2">
      <c r="A659" s="2">
        <v>40767</v>
      </c>
      <c r="B659" s="5">
        <v>3.16</v>
      </c>
      <c r="C659" s="5">
        <v>5.5236000000000001</v>
      </c>
      <c r="D659" s="5">
        <v>366.31</v>
      </c>
      <c r="E659" s="5">
        <v>336.91</v>
      </c>
      <c r="F659" s="5">
        <v>1.0200000000000001E-2</v>
      </c>
      <c r="G659" s="5">
        <v>0.29005999999999998</v>
      </c>
      <c r="H659" s="5">
        <v>1.5350000000000001</v>
      </c>
      <c r="I659" s="3">
        <v>2.25</v>
      </c>
      <c r="J659" t="s">
        <v>568</v>
      </c>
      <c r="K659">
        <v>1</v>
      </c>
      <c r="L659">
        <f t="shared" si="107"/>
        <v>0</v>
      </c>
      <c r="M659" s="5">
        <f t="shared" si="108"/>
        <v>3.5065611045668188E-3</v>
      </c>
      <c r="N659" s="5">
        <f t="shared" si="104"/>
        <v>3.1600000000000003E-2</v>
      </c>
      <c r="O659" s="5">
        <f t="shared" si="105"/>
        <v>6.0548772440083276E-4</v>
      </c>
      <c r="P659" s="5">
        <f t="shared" si="109"/>
        <v>2.901073380165986E-3</v>
      </c>
      <c r="Q659" s="5">
        <f t="shared" si="110"/>
        <v>3.2159128130304637E-3</v>
      </c>
      <c r="R659" s="15">
        <f t="shared" si="111"/>
        <v>2.610425088629631E-3</v>
      </c>
      <c r="S659">
        <f t="shared" si="106"/>
        <v>0</v>
      </c>
      <c r="T659">
        <f t="shared" si="112"/>
        <v>112</v>
      </c>
      <c r="U659" t="b">
        <f t="shared" si="113"/>
        <v>0</v>
      </c>
      <c r="V659" s="2">
        <v>40767</v>
      </c>
    </row>
    <row r="660" spans="1:22" x14ac:dyDescent="0.2">
      <c r="A660" s="2">
        <v>40774</v>
      </c>
      <c r="B660" s="5">
        <v>3.01</v>
      </c>
      <c r="C660" s="5">
        <v>5.4644000000000004</v>
      </c>
      <c r="D660" s="5">
        <v>351.44</v>
      </c>
      <c r="E660" s="5">
        <v>323.82</v>
      </c>
      <c r="F660" s="5">
        <v>0</v>
      </c>
      <c r="G660" s="5">
        <v>0.30299999999999999</v>
      </c>
      <c r="H660" s="5">
        <v>1.5329999999999999</v>
      </c>
      <c r="I660" s="3">
        <v>2.25</v>
      </c>
      <c r="J660" t="s">
        <v>569</v>
      </c>
      <c r="K660">
        <v>0</v>
      </c>
      <c r="L660">
        <f t="shared" si="107"/>
        <v>1</v>
      </c>
      <c r="M660" s="5">
        <f t="shared" si="108"/>
        <v>-4.0594032376948475E-2</v>
      </c>
      <c r="N660" s="5">
        <f t="shared" si="104"/>
        <v>3.0099999999999998E-2</v>
      </c>
      <c r="O660" s="5">
        <f t="shared" si="105"/>
        <v>5.7684542110592041E-4</v>
      </c>
      <c r="P660" s="5">
        <f t="shared" si="109"/>
        <v>-4.1170877798054395E-2</v>
      </c>
      <c r="Q660" s="5">
        <f t="shared" si="110"/>
        <v>-3.8853106170787521E-2</v>
      </c>
      <c r="R660" s="15">
        <f t="shared" si="111"/>
        <v>-3.9429951591893442E-2</v>
      </c>
      <c r="S660">
        <f t="shared" si="106"/>
        <v>0</v>
      </c>
      <c r="T660">
        <f t="shared" si="112"/>
        <v>113</v>
      </c>
      <c r="U660" t="b">
        <f t="shared" si="113"/>
        <v>0</v>
      </c>
      <c r="V660" s="2">
        <v>40774</v>
      </c>
    </row>
    <row r="661" spans="1:22" x14ac:dyDescent="0.2">
      <c r="A661" s="2">
        <v>40781</v>
      </c>
      <c r="B661" s="5">
        <v>3.11</v>
      </c>
      <c r="C661" s="5">
        <v>5.3687000000000005</v>
      </c>
      <c r="D661" s="5">
        <v>360.13</v>
      </c>
      <c r="E661" s="5">
        <v>332.89</v>
      </c>
      <c r="F661" s="5">
        <v>-5.1000000000000004E-3</v>
      </c>
      <c r="G661" s="5">
        <v>0.32278000000000001</v>
      </c>
      <c r="H661" s="5">
        <v>1.54</v>
      </c>
      <c r="I661" s="3">
        <v>2.25</v>
      </c>
      <c r="J661" t="s">
        <v>570</v>
      </c>
      <c r="K661">
        <v>0</v>
      </c>
      <c r="L661">
        <f t="shared" si="107"/>
        <v>2</v>
      </c>
      <c r="M661" s="5">
        <f t="shared" si="108"/>
        <v>2.4726838151604813E-2</v>
      </c>
      <c r="N661" s="5">
        <f t="shared" si="104"/>
        <v>3.1099999999999999E-2</v>
      </c>
      <c r="O661" s="5">
        <f t="shared" si="105"/>
        <v>5.9594138312157874E-4</v>
      </c>
      <c r="P661" s="5">
        <f t="shared" si="109"/>
        <v>2.4130896768483234E-2</v>
      </c>
      <c r="Q661" s="5">
        <f t="shared" si="110"/>
        <v>2.800938793156682E-2</v>
      </c>
      <c r="R661" s="15">
        <f t="shared" si="111"/>
        <v>2.7413446548445242E-2</v>
      </c>
      <c r="S661">
        <f t="shared" si="106"/>
        <v>0</v>
      </c>
      <c r="T661">
        <f t="shared" si="112"/>
        <v>114</v>
      </c>
      <c r="U661" t="b">
        <f t="shared" si="113"/>
        <v>0</v>
      </c>
      <c r="V661" s="2">
        <v>40781</v>
      </c>
    </row>
    <row r="662" spans="1:22" x14ac:dyDescent="0.2">
      <c r="A662" s="2">
        <v>40788</v>
      </c>
      <c r="B662" s="5">
        <v>3.17</v>
      </c>
      <c r="C662" s="5">
        <v>5.3970000000000002</v>
      </c>
      <c r="D662" s="5">
        <v>369.63</v>
      </c>
      <c r="E662" s="5">
        <v>341.33</v>
      </c>
      <c r="F662" s="5">
        <v>1.5299999999999999E-2</v>
      </c>
      <c r="G662" s="5">
        <v>0.33056000000000002</v>
      </c>
      <c r="H662" s="5">
        <v>1.5409999999999999</v>
      </c>
      <c r="I662" s="3">
        <v>2.25</v>
      </c>
      <c r="J662" t="s">
        <v>571</v>
      </c>
      <c r="K662">
        <v>0</v>
      </c>
      <c r="L662">
        <f t="shared" si="107"/>
        <v>3</v>
      </c>
      <c r="M662" s="5">
        <f t="shared" si="108"/>
        <v>2.6379363007802636E-2</v>
      </c>
      <c r="N662" s="5">
        <f t="shared" si="104"/>
        <v>3.1699999999999999E-2</v>
      </c>
      <c r="O662" s="5">
        <f t="shared" si="105"/>
        <v>6.0739686151189964E-4</v>
      </c>
      <c r="P662" s="5">
        <f t="shared" si="109"/>
        <v>2.5771966146290737E-2</v>
      </c>
      <c r="Q662" s="5">
        <f t="shared" si="110"/>
        <v>2.5353720448196171E-2</v>
      </c>
      <c r="R662" s="15">
        <f t="shared" si="111"/>
        <v>2.4746323586684271E-2</v>
      </c>
      <c r="S662">
        <f t="shared" si="106"/>
        <v>0</v>
      </c>
      <c r="T662">
        <f t="shared" si="112"/>
        <v>115</v>
      </c>
      <c r="U662" t="b">
        <f t="shared" si="113"/>
        <v>0</v>
      </c>
      <c r="V662" s="2">
        <v>40788</v>
      </c>
    </row>
    <row r="663" spans="1:22" x14ac:dyDescent="0.2">
      <c r="A663" s="2">
        <v>40795</v>
      </c>
      <c r="B663" s="5">
        <v>3.03</v>
      </c>
      <c r="C663" s="5">
        <v>5.5465</v>
      </c>
      <c r="D663" s="5">
        <v>358.13</v>
      </c>
      <c r="E663" s="5">
        <v>331.47</v>
      </c>
      <c r="F663" s="5">
        <v>5.1000000000000004E-3</v>
      </c>
      <c r="G663" s="5">
        <v>0.33794000000000002</v>
      </c>
      <c r="H663" s="5">
        <v>1.53</v>
      </c>
      <c r="I663" s="3">
        <v>2.25</v>
      </c>
      <c r="J663" t="s">
        <v>572</v>
      </c>
      <c r="K663">
        <v>0</v>
      </c>
      <c r="L663">
        <f t="shared" si="107"/>
        <v>4</v>
      </c>
      <c r="M663" s="5">
        <f t="shared" si="108"/>
        <v>-3.1112193274355437E-2</v>
      </c>
      <c r="N663" s="5">
        <f t="shared" si="104"/>
        <v>3.0299999999999997E-2</v>
      </c>
      <c r="O663" s="5">
        <f t="shared" si="105"/>
        <v>5.8066496339015394E-4</v>
      </c>
      <c r="P663" s="5">
        <f t="shared" si="109"/>
        <v>-3.1692858237745591E-2</v>
      </c>
      <c r="Q663" s="5">
        <f t="shared" si="110"/>
        <v>-2.8887000849617595E-2</v>
      </c>
      <c r="R663" s="15">
        <f t="shared" si="111"/>
        <v>-2.9467665813007748E-2</v>
      </c>
      <c r="S663">
        <f t="shared" si="106"/>
        <v>0</v>
      </c>
      <c r="T663">
        <f t="shared" si="112"/>
        <v>116</v>
      </c>
      <c r="U663" t="b">
        <f t="shared" si="113"/>
        <v>0</v>
      </c>
      <c r="V663" s="2">
        <v>40795</v>
      </c>
    </row>
    <row r="664" spans="1:22" x14ac:dyDescent="0.2">
      <c r="A664" s="2">
        <v>40802</v>
      </c>
      <c r="B664" s="5">
        <v>3.09</v>
      </c>
      <c r="C664" s="5">
        <v>5.5738000000000003</v>
      </c>
      <c r="D664" s="5">
        <v>367.07</v>
      </c>
      <c r="E664" s="5">
        <v>340.67</v>
      </c>
      <c r="F664" s="5">
        <v>0</v>
      </c>
      <c r="G664" s="5">
        <v>0.35132999999999998</v>
      </c>
      <c r="H664" s="5">
        <v>1.5350000000000001</v>
      </c>
      <c r="I664" s="3">
        <v>2.25</v>
      </c>
      <c r="J664" t="s">
        <v>573</v>
      </c>
      <c r="K664">
        <v>0</v>
      </c>
      <c r="L664">
        <f t="shared" si="107"/>
        <v>5</v>
      </c>
      <c r="M664" s="5">
        <f t="shared" si="108"/>
        <v>2.4963002261748413E-2</v>
      </c>
      <c r="N664" s="5">
        <f t="shared" si="104"/>
        <v>3.0899999999999997E-2</v>
      </c>
      <c r="O664" s="5">
        <f t="shared" si="105"/>
        <v>5.9212254056606461E-4</v>
      </c>
      <c r="P664" s="5">
        <f t="shared" si="109"/>
        <v>2.4370879721182348E-2</v>
      </c>
      <c r="Q664" s="5">
        <f t="shared" si="110"/>
        <v>2.7755151295743241E-2</v>
      </c>
      <c r="R664" s="15">
        <f t="shared" si="111"/>
        <v>2.7163028755177177E-2</v>
      </c>
      <c r="S664">
        <f t="shared" si="106"/>
        <v>0</v>
      </c>
      <c r="T664">
        <f t="shared" si="112"/>
        <v>117</v>
      </c>
      <c r="U664" t="b">
        <f t="shared" si="113"/>
        <v>0</v>
      </c>
      <c r="V664" s="2">
        <v>40802</v>
      </c>
    </row>
    <row r="665" spans="1:22" x14ac:dyDescent="0.2">
      <c r="A665" s="2">
        <v>40809</v>
      </c>
      <c r="B665" s="5">
        <v>3.11</v>
      </c>
      <c r="C665" s="5">
        <v>5.8487</v>
      </c>
      <c r="D665" s="5">
        <v>342.05</v>
      </c>
      <c r="E665" s="5">
        <v>316.82</v>
      </c>
      <c r="F665" s="5">
        <v>-5.1000000000000004E-3</v>
      </c>
      <c r="G665" s="5">
        <v>0.36021999999999998</v>
      </c>
      <c r="H665" s="5">
        <v>1.5369999999999999</v>
      </c>
      <c r="I665" s="3">
        <v>2.25</v>
      </c>
      <c r="J665" t="s">
        <v>574</v>
      </c>
      <c r="K665">
        <v>1</v>
      </c>
      <c r="L665">
        <f t="shared" si="107"/>
        <v>0</v>
      </c>
      <c r="M665" s="5">
        <f t="shared" si="108"/>
        <v>-6.8161386111640798E-2</v>
      </c>
      <c r="N665" s="5">
        <f t="shared" si="104"/>
        <v>3.1099999999999999E-2</v>
      </c>
      <c r="O665" s="5">
        <f t="shared" si="105"/>
        <v>5.9594138312157874E-4</v>
      </c>
      <c r="P665" s="5">
        <f t="shared" si="109"/>
        <v>-6.8757327494762377E-2</v>
      </c>
      <c r="Q665" s="5">
        <f t="shared" si="110"/>
        <v>-7.0009099715267031E-2</v>
      </c>
      <c r="R665" s="15">
        <f t="shared" si="111"/>
        <v>-7.060504109838861E-2</v>
      </c>
      <c r="S665">
        <f t="shared" si="106"/>
        <v>0</v>
      </c>
      <c r="T665">
        <f t="shared" si="112"/>
        <v>118</v>
      </c>
      <c r="U665" t="b">
        <f t="shared" si="113"/>
        <v>0</v>
      </c>
      <c r="V665" s="2">
        <v>40809</v>
      </c>
    </row>
    <row r="666" spans="1:22" x14ac:dyDescent="0.2">
      <c r="A666" s="2">
        <v>40816</v>
      </c>
      <c r="B666" s="5">
        <v>3.03</v>
      </c>
      <c r="C666" s="5">
        <v>5.8657000000000004</v>
      </c>
      <c r="D666" s="5">
        <v>348.28</v>
      </c>
      <c r="E666" s="5">
        <v>322.92</v>
      </c>
      <c r="F666" s="5">
        <v>2.0299999999999999E-2</v>
      </c>
      <c r="G666" s="5">
        <v>0.37433</v>
      </c>
      <c r="H666" s="5">
        <v>1.554</v>
      </c>
      <c r="I666" s="3">
        <v>2.25</v>
      </c>
      <c r="J666" t="s">
        <v>575</v>
      </c>
      <c r="K666">
        <v>0</v>
      </c>
      <c r="L666">
        <f t="shared" si="107"/>
        <v>1</v>
      </c>
      <c r="M666" s="5">
        <f t="shared" si="108"/>
        <v>1.8213711445695058E-2</v>
      </c>
      <c r="N666" s="5">
        <f t="shared" si="104"/>
        <v>3.0299999999999997E-2</v>
      </c>
      <c r="O666" s="5">
        <f t="shared" si="105"/>
        <v>5.8066496339015394E-4</v>
      </c>
      <c r="P666" s="5">
        <f t="shared" si="109"/>
        <v>1.7633046482304904E-2</v>
      </c>
      <c r="Q666" s="5">
        <f t="shared" si="110"/>
        <v>1.9253834985165197E-2</v>
      </c>
      <c r="R666" s="15">
        <f t="shared" si="111"/>
        <v>1.8673170021775043E-2</v>
      </c>
      <c r="S666">
        <f t="shared" si="106"/>
        <v>0</v>
      </c>
      <c r="T666">
        <f t="shared" si="112"/>
        <v>119</v>
      </c>
      <c r="U666" t="b">
        <f t="shared" si="113"/>
        <v>0</v>
      </c>
      <c r="V666" s="2">
        <v>40816</v>
      </c>
    </row>
    <row r="667" spans="1:22" x14ac:dyDescent="0.2">
      <c r="A667" s="2">
        <v>40823</v>
      </c>
      <c r="B667" s="5">
        <v>3.04</v>
      </c>
      <c r="C667" s="5">
        <v>5.8303000000000003</v>
      </c>
      <c r="D667" s="5">
        <v>345.43</v>
      </c>
      <c r="E667" s="5">
        <v>320.82</v>
      </c>
      <c r="F667" s="5">
        <v>5.1000000000000004E-3</v>
      </c>
      <c r="G667" s="5">
        <v>0.39111000000000001</v>
      </c>
      <c r="H667" s="5">
        <v>1.5659999999999998</v>
      </c>
      <c r="I667" s="3">
        <v>2.25</v>
      </c>
      <c r="J667" t="s">
        <v>576</v>
      </c>
      <c r="K667">
        <v>0</v>
      </c>
      <c r="L667">
        <f t="shared" si="107"/>
        <v>2</v>
      </c>
      <c r="M667" s="5">
        <f t="shared" si="108"/>
        <v>-8.183071092224603E-3</v>
      </c>
      <c r="N667" s="5">
        <f t="shared" si="104"/>
        <v>3.04E-2</v>
      </c>
      <c r="O667" s="5">
        <f t="shared" si="105"/>
        <v>5.825746689223088E-4</v>
      </c>
      <c r="P667" s="5">
        <f t="shared" si="109"/>
        <v>-8.7656457611469119E-3</v>
      </c>
      <c r="Q667" s="5">
        <f t="shared" si="110"/>
        <v>-6.5031586770717409E-3</v>
      </c>
      <c r="R667" s="15">
        <f t="shared" si="111"/>
        <v>-7.0857333459940497E-3</v>
      </c>
      <c r="S667">
        <f t="shared" si="106"/>
        <v>0</v>
      </c>
      <c r="T667">
        <f t="shared" si="112"/>
        <v>120</v>
      </c>
      <c r="U667" t="b">
        <f t="shared" si="113"/>
        <v>0</v>
      </c>
      <c r="V667" s="2">
        <v>40823</v>
      </c>
    </row>
    <row r="668" spans="1:22" x14ac:dyDescent="0.2">
      <c r="A668" s="2">
        <v>40830</v>
      </c>
      <c r="B668" s="5">
        <v>3.09</v>
      </c>
      <c r="C668" s="5">
        <v>5.5625999999999998</v>
      </c>
      <c r="D668" s="5">
        <v>370.35</v>
      </c>
      <c r="E668" s="5">
        <v>345.07</v>
      </c>
      <c r="F668" s="5">
        <v>1.01E-2</v>
      </c>
      <c r="G668" s="5">
        <v>0.40472000000000002</v>
      </c>
      <c r="H668" s="5">
        <v>1.5739999999999998</v>
      </c>
      <c r="I668" s="3">
        <v>2.25</v>
      </c>
      <c r="J668" t="s">
        <v>577</v>
      </c>
      <c r="K668">
        <v>0</v>
      </c>
      <c r="L668">
        <f t="shared" si="107"/>
        <v>3</v>
      </c>
      <c r="M668" s="5">
        <f t="shared" si="108"/>
        <v>7.2141967981935506E-2</v>
      </c>
      <c r="N668" s="5">
        <f t="shared" si="104"/>
        <v>3.0899999999999997E-2</v>
      </c>
      <c r="O668" s="5">
        <f t="shared" si="105"/>
        <v>5.9212254056606461E-4</v>
      </c>
      <c r="P668" s="5">
        <f t="shared" si="109"/>
        <v>7.1549845441369442E-2</v>
      </c>
      <c r="Q668" s="5">
        <f t="shared" si="110"/>
        <v>7.5587556885480911E-2</v>
      </c>
      <c r="R668" s="15">
        <f t="shared" si="111"/>
        <v>7.4995434344914846E-2</v>
      </c>
      <c r="S668">
        <f t="shared" si="106"/>
        <v>0</v>
      </c>
      <c r="T668">
        <f t="shared" si="112"/>
        <v>121</v>
      </c>
      <c r="U668" t="b">
        <f t="shared" si="113"/>
        <v>0</v>
      </c>
      <c r="V668" s="2">
        <v>40830</v>
      </c>
    </row>
    <row r="669" spans="1:22" x14ac:dyDescent="0.2">
      <c r="A669" s="2">
        <v>40837</v>
      </c>
      <c r="B669" s="5">
        <v>3.13</v>
      </c>
      <c r="C669" s="5">
        <v>5.5602</v>
      </c>
      <c r="D669" s="5">
        <v>377.88</v>
      </c>
      <c r="E669" s="5">
        <v>352.23</v>
      </c>
      <c r="F669" s="5">
        <v>1.5299999999999999E-2</v>
      </c>
      <c r="G669" s="5">
        <v>0.41832999999999998</v>
      </c>
      <c r="H669" s="5">
        <v>1.585</v>
      </c>
      <c r="I669" s="3">
        <v>2.25</v>
      </c>
      <c r="J669" t="s">
        <v>578</v>
      </c>
      <c r="K669">
        <v>1</v>
      </c>
      <c r="L669">
        <f t="shared" si="107"/>
        <v>0</v>
      </c>
      <c r="M669" s="5">
        <f t="shared" si="108"/>
        <v>2.0332118266504606E-2</v>
      </c>
      <c r="N669" s="5">
        <f t="shared" si="104"/>
        <v>3.1300000000000001E-2</v>
      </c>
      <c r="O669" s="5">
        <f t="shared" si="105"/>
        <v>5.9976005078654637E-4</v>
      </c>
      <c r="P669" s="5">
        <f t="shared" si="109"/>
        <v>1.973235821571806E-2</v>
      </c>
      <c r="Q669" s="5">
        <f t="shared" si="110"/>
        <v>2.0749413162546748E-2</v>
      </c>
      <c r="R669" s="15">
        <f t="shared" si="111"/>
        <v>2.0149653111760202E-2</v>
      </c>
      <c r="S669">
        <f t="shared" si="106"/>
        <v>0</v>
      </c>
      <c r="T669">
        <f t="shared" si="112"/>
        <v>122</v>
      </c>
      <c r="U669" t="b">
        <f t="shared" si="113"/>
        <v>0</v>
      </c>
      <c r="V669" s="2">
        <v>40837</v>
      </c>
    </row>
    <row r="670" spans="1:22" x14ac:dyDescent="0.2">
      <c r="A670" s="2">
        <v>40844</v>
      </c>
      <c r="B670" s="5">
        <v>3.13</v>
      </c>
      <c r="C670" s="5">
        <v>5.4313000000000002</v>
      </c>
      <c r="D670" s="5">
        <v>390.25</v>
      </c>
      <c r="E670" s="5">
        <v>363.07</v>
      </c>
      <c r="F670" s="5">
        <v>0</v>
      </c>
      <c r="G670" s="5">
        <v>0.42943999999999999</v>
      </c>
      <c r="H670" s="5">
        <v>1.5920000000000001</v>
      </c>
      <c r="I670" s="3">
        <v>2.25</v>
      </c>
      <c r="J670" t="s">
        <v>579</v>
      </c>
      <c r="K670">
        <v>0</v>
      </c>
      <c r="L670">
        <f t="shared" si="107"/>
        <v>1</v>
      </c>
      <c r="M670" s="5">
        <f t="shared" si="108"/>
        <v>3.2735259870858568E-2</v>
      </c>
      <c r="N670" s="5">
        <f t="shared" si="104"/>
        <v>3.1300000000000001E-2</v>
      </c>
      <c r="O670" s="5">
        <f t="shared" si="105"/>
        <v>5.9976005078654637E-4</v>
      </c>
      <c r="P670" s="5">
        <f t="shared" si="109"/>
        <v>3.2135499820072022E-2</v>
      </c>
      <c r="Q670" s="5">
        <f t="shared" si="110"/>
        <v>3.0775345654827646E-2</v>
      </c>
      <c r="R670" s="15">
        <f t="shared" si="111"/>
        <v>3.01755856040411E-2</v>
      </c>
      <c r="S670">
        <f t="shared" si="106"/>
        <v>0</v>
      </c>
      <c r="T670">
        <f t="shared" si="112"/>
        <v>123</v>
      </c>
      <c r="U670" t="b">
        <f t="shared" si="113"/>
        <v>0</v>
      </c>
      <c r="V670" s="2">
        <v>40844</v>
      </c>
    </row>
    <row r="671" spans="1:22" x14ac:dyDescent="0.2">
      <c r="A671" s="2">
        <v>40851</v>
      </c>
      <c r="B671" s="5">
        <v>3.12</v>
      </c>
      <c r="C671" s="5">
        <v>5.6086999999999998</v>
      </c>
      <c r="D671" s="5">
        <v>382.84</v>
      </c>
      <c r="E671" s="5">
        <v>355.53</v>
      </c>
      <c r="F671" s="5">
        <v>-5.1000000000000004E-3</v>
      </c>
      <c r="G671" s="5">
        <v>0.4375</v>
      </c>
      <c r="H671" s="5">
        <v>1.488</v>
      </c>
      <c r="I671" s="3">
        <v>2.25</v>
      </c>
      <c r="J671" t="s">
        <v>580</v>
      </c>
      <c r="K671">
        <v>0</v>
      </c>
      <c r="L671">
        <f t="shared" si="107"/>
        <v>2</v>
      </c>
      <c r="M671" s="5">
        <f t="shared" si="108"/>
        <v>-1.8987828315182642E-2</v>
      </c>
      <c r="N671" s="5">
        <f t="shared" si="104"/>
        <v>3.1200000000000002E-2</v>
      </c>
      <c r="O671" s="5">
        <f t="shared" si="105"/>
        <v>5.9785073881446493E-4</v>
      </c>
      <c r="P671" s="5">
        <f t="shared" si="109"/>
        <v>-1.9585679053997107E-2</v>
      </c>
      <c r="Q671" s="5">
        <f t="shared" si="110"/>
        <v>-2.0767345140055737E-2</v>
      </c>
      <c r="R671" s="15">
        <f t="shared" si="111"/>
        <v>-2.1365195878870202E-2</v>
      </c>
      <c r="S671">
        <f t="shared" si="106"/>
        <v>0</v>
      </c>
      <c r="T671">
        <f t="shared" si="112"/>
        <v>124</v>
      </c>
      <c r="U671" t="b">
        <f t="shared" si="113"/>
        <v>0</v>
      </c>
      <c r="V671" s="2">
        <v>40851</v>
      </c>
    </row>
    <row r="672" spans="1:22" x14ac:dyDescent="0.2">
      <c r="A672" s="2">
        <v>40858</v>
      </c>
      <c r="B672" s="5">
        <v>3.11</v>
      </c>
      <c r="C672" s="5">
        <v>5.6379999999999999</v>
      </c>
      <c r="D672" s="5">
        <v>387.65</v>
      </c>
      <c r="E672" s="5">
        <v>361.51</v>
      </c>
      <c r="F672" s="5">
        <v>0</v>
      </c>
      <c r="G672" s="5">
        <v>0.45722000000000002</v>
      </c>
      <c r="H672" s="5">
        <v>1.462</v>
      </c>
      <c r="I672" s="3">
        <v>2.25</v>
      </c>
      <c r="J672" t="s">
        <v>581</v>
      </c>
      <c r="K672">
        <v>0</v>
      </c>
      <c r="L672">
        <f t="shared" si="107"/>
        <v>3</v>
      </c>
      <c r="M672" s="5">
        <f t="shared" si="108"/>
        <v>1.2563995402779193E-2</v>
      </c>
      <c r="N672" s="5">
        <f t="shared" si="104"/>
        <v>3.1099999999999999E-2</v>
      </c>
      <c r="O672" s="5">
        <f t="shared" si="105"/>
        <v>5.9594138312157874E-4</v>
      </c>
      <c r="P672" s="5">
        <f t="shared" si="109"/>
        <v>1.1968054019657615E-2</v>
      </c>
      <c r="Q672" s="5">
        <f t="shared" si="110"/>
        <v>1.6819958934548573E-2</v>
      </c>
      <c r="R672" s="15">
        <f t="shared" si="111"/>
        <v>1.6224017551426995E-2</v>
      </c>
      <c r="S672">
        <f t="shared" si="106"/>
        <v>0</v>
      </c>
      <c r="T672">
        <f t="shared" si="112"/>
        <v>125</v>
      </c>
      <c r="U672" t="b">
        <f t="shared" si="113"/>
        <v>0</v>
      </c>
      <c r="V672" s="2">
        <v>40858</v>
      </c>
    </row>
    <row r="673" spans="1:22" x14ac:dyDescent="0.2">
      <c r="A673" s="2">
        <v>40865</v>
      </c>
      <c r="B673" s="5">
        <v>3.21</v>
      </c>
      <c r="C673" s="5">
        <v>5.7915000000000001</v>
      </c>
      <c r="D673" s="5">
        <v>375.85</v>
      </c>
      <c r="E673" s="5">
        <v>350.4</v>
      </c>
      <c r="F673" s="5">
        <v>0</v>
      </c>
      <c r="G673" s="5">
        <v>0.48777999999999999</v>
      </c>
      <c r="H673" s="5">
        <v>1.4650000000000001</v>
      </c>
      <c r="I673" s="3">
        <v>2.25</v>
      </c>
      <c r="J673" t="s">
        <v>582</v>
      </c>
      <c r="K673">
        <v>0</v>
      </c>
      <c r="L673">
        <f t="shared" si="107"/>
        <v>4</v>
      </c>
      <c r="M673" s="5">
        <f t="shared" si="108"/>
        <v>-3.0439829743325042E-2</v>
      </c>
      <c r="N673" s="5">
        <f t="shared" si="104"/>
        <v>3.2099999999999997E-2</v>
      </c>
      <c r="O673" s="5">
        <f t="shared" si="105"/>
        <v>6.1503297287557324E-4</v>
      </c>
      <c r="P673" s="5">
        <f t="shared" si="109"/>
        <v>-3.1054862716200615E-2</v>
      </c>
      <c r="Q673" s="5">
        <f t="shared" si="110"/>
        <v>-3.0732206577964716E-2</v>
      </c>
      <c r="R673" s="15">
        <f t="shared" si="111"/>
        <v>-3.1347239550840289E-2</v>
      </c>
      <c r="S673">
        <f t="shared" si="106"/>
        <v>0</v>
      </c>
      <c r="T673">
        <f t="shared" si="112"/>
        <v>126</v>
      </c>
      <c r="U673" t="b">
        <f t="shared" si="113"/>
        <v>0</v>
      </c>
      <c r="V673" s="2">
        <v>40865</v>
      </c>
    </row>
    <row r="674" spans="1:22" x14ac:dyDescent="0.2">
      <c r="A674" s="2">
        <v>40872</v>
      </c>
      <c r="B674" s="5">
        <v>3.24</v>
      </c>
      <c r="C674" s="5">
        <v>5.9292999999999996</v>
      </c>
      <c r="D674" s="5">
        <v>352.74</v>
      </c>
      <c r="E674" s="5">
        <v>328.32</v>
      </c>
      <c r="F674" s="5">
        <v>1.5299999999999999E-2</v>
      </c>
      <c r="G674" s="5">
        <v>0.51805999999999996</v>
      </c>
      <c r="H674" s="5">
        <v>1.4750000000000001</v>
      </c>
      <c r="I674" s="3">
        <v>2.25</v>
      </c>
      <c r="J674" t="s">
        <v>583</v>
      </c>
      <c r="K674">
        <v>0</v>
      </c>
      <c r="L674">
        <f t="shared" si="107"/>
        <v>5</v>
      </c>
      <c r="M674" s="5">
        <f t="shared" si="108"/>
        <v>-6.1487295463615865E-2</v>
      </c>
      <c r="N674" s="5">
        <f t="shared" si="104"/>
        <v>3.2400000000000005E-2</v>
      </c>
      <c r="O674" s="5">
        <f t="shared" si="105"/>
        <v>6.207595975225022E-4</v>
      </c>
      <c r="P674" s="5">
        <f t="shared" si="109"/>
        <v>-6.2108055061138367E-2</v>
      </c>
      <c r="Q674" s="5">
        <f t="shared" si="110"/>
        <v>-6.3013698630136949E-2</v>
      </c>
      <c r="R674" s="15">
        <f t="shared" si="111"/>
        <v>-6.3634458227659452E-2</v>
      </c>
      <c r="S674">
        <f t="shared" si="106"/>
        <v>0</v>
      </c>
      <c r="T674">
        <f t="shared" si="112"/>
        <v>127</v>
      </c>
      <c r="U674" t="b">
        <f t="shared" si="113"/>
        <v>0</v>
      </c>
      <c r="V674" s="2">
        <v>40872</v>
      </c>
    </row>
    <row r="675" spans="1:22" x14ac:dyDescent="0.2">
      <c r="A675" s="2">
        <v>40879</v>
      </c>
      <c r="B675" s="5">
        <v>3.16</v>
      </c>
      <c r="C675" s="5">
        <v>5.7900999999999998</v>
      </c>
      <c r="D675" s="5">
        <v>378.98</v>
      </c>
      <c r="E675" s="5">
        <v>352.03</v>
      </c>
      <c r="F675" s="5">
        <v>-5.1000000000000004E-3</v>
      </c>
      <c r="G675" s="5">
        <v>0.52832999999999997</v>
      </c>
      <c r="H675" s="5">
        <v>1.4689999999999999</v>
      </c>
      <c r="I675" s="3">
        <v>2.25</v>
      </c>
      <c r="J675" t="s">
        <v>584</v>
      </c>
      <c r="K675">
        <v>0</v>
      </c>
      <c r="L675">
        <f t="shared" si="107"/>
        <v>6</v>
      </c>
      <c r="M675" s="5">
        <f t="shared" si="108"/>
        <v>7.4389068435674943E-2</v>
      </c>
      <c r="N675" s="5">
        <f t="shared" si="104"/>
        <v>3.1600000000000003E-2</v>
      </c>
      <c r="O675" s="5">
        <f t="shared" si="105"/>
        <v>6.0548772440083276E-4</v>
      </c>
      <c r="P675" s="5">
        <f t="shared" si="109"/>
        <v>7.378358071127411E-2</v>
      </c>
      <c r="Q675" s="5">
        <f t="shared" si="110"/>
        <v>7.2216130604288331E-2</v>
      </c>
      <c r="R675" s="15">
        <f t="shared" si="111"/>
        <v>7.1610642879887498E-2</v>
      </c>
      <c r="S675">
        <f t="shared" si="106"/>
        <v>0</v>
      </c>
      <c r="T675">
        <f t="shared" si="112"/>
        <v>128</v>
      </c>
      <c r="U675" t="b">
        <f t="shared" si="113"/>
        <v>0</v>
      </c>
      <c r="V675" s="2">
        <v>40879</v>
      </c>
    </row>
    <row r="676" spans="1:22" x14ac:dyDescent="0.2">
      <c r="A676" s="2">
        <v>40886</v>
      </c>
      <c r="B676" s="5">
        <v>3.14</v>
      </c>
      <c r="C676" s="5">
        <v>5.7461000000000002</v>
      </c>
      <c r="D676" s="5">
        <v>378.18</v>
      </c>
      <c r="E676" s="5">
        <v>351.41</v>
      </c>
      <c r="F676" s="5">
        <v>0</v>
      </c>
      <c r="G676" s="5">
        <v>0.54174999999999995</v>
      </c>
      <c r="H676" s="5">
        <v>1.4370000000000001</v>
      </c>
      <c r="I676" s="3">
        <v>2.25</v>
      </c>
      <c r="J676" t="s">
        <v>585</v>
      </c>
      <c r="K676">
        <v>0</v>
      </c>
      <c r="L676">
        <f t="shared" si="107"/>
        <v>7</v>
      </c>
      <c r="M676" s="5">
        <f t="shared" si="108"/>
        <v>-2.1109293366404769E-3</v>
      </c>
      <c r="N676" s="5">
        <f t="shared" si="104"/>
        <v>3.1400000000000004E-2</v>
      </c>
      <c r="O676" s="5">
        <f t="shared" si="105"/>
        <v>6.0166931904026555E-4</v>
      </c>
      <c r="P676" s="5">
        <f t="shared" si="109"/>
        <v>-2.7125986556807424E-3</v>
      </c>
      <c r="Q676" s="5">
        <f t="shared" si="110"/>
        <v>-1.7612135329373446E-3</v>
      </c>
      <c r="R676" s="15">
        <f t="shared" si="111"/>
        <v>-2.3628828519776102E-3</v>
      </c>
      <c r="S676">
        <f t="shared" si="106"/>
        <v>0</v>
      </c>
      <c r="T676">
        <f t="shared" si="112"/>
        <v>129</v>
      </c>
      <c r="U676" t="b">
        <f t="shared" si="113"/>
        <v>0</v>
      </c>
      <c r="V676" s="2">
        <v>40886</v>
      </c>
    </row>
    <row r="677" spans="1:22" x14ac:dyDescent="0.2">
      <c r="A677" s="37">
        <v>40893</v>
      </c>
      <c r="B677" s="38">
        <v>2.9699999999999998</v>
      </c>
      <c r="C677" s="38">
        <v>5.9557000000000002</v>
      </c>
      <c r="D677" s="38">
        <v>366.98</v>
      </c>
      <c r="E677" s="38">
        <v>340.63</v>
      </c>
      <c r="F677" s="38">
        <v>-5.1000000000000004E-3</v>
      </c>
      <c r="G677" s="38">
        <v>0.56315000000000004</v>
      </c>
      <c r="H677" s="38">
        <v>1.417</v>
      </c>
      <c r="I677" s="39">
        <v>1.75</v>
      </c>
      <c r="J677" s="36" t="s">
        <v>586</v>
      </c>
      <c r="K677" s="36">
        <v>1</v>
      </c>
      <c r="L677" s="36">
        <f t="shared" si="107"/>
        <v>0</v>
      </c>
      <c r="M677" s="38">
        <f t="shared" si="108"/>
        <v>-2.9615526997725961E-2</v>
      </c>
      <c r="N677" s="38">
        <f t="shared" si="104"/>
        <v>2.9699999999999997E-2</v>
      </c>
      <c r="O677" s="38">
        <f t="shared" si="105"/>
        <v>5.692058115991383E-4</v>
      </c>
      <c r="P677" s="38">
        <f t="shared" si="109"/>
        <v>-3.0184732809325099E-2</v>
      </c>
      <c r="Q677" s="38">
        <f t="shared" si="110"/>
        <v>-3.0676417859480498E-2</v>
      </c>
      <c r="R677" s="45">
        <f t="shared" si="111"/>
        <v>-3.1245623671079636E-2</v>
      </c>
      <c r="S677" s="36">
        <f t="shared" si="106"/>
        <v>1</v>
      </c>
      <c r="T677" s="36">
        <f t="shared" si="112"/>
        <v>0</v>
      </c>
      <c r="U677" s="43">
        <f t="shared" si="113"/>
        <v>0</v>
      </c>
      <c r="V677" s="37">
        <v>40893</v>
      </c>
    </row>
    <row r="678" spans="1:22" x14ac:dyDescent="0.2">
      <c r="A678" s="2">
        <v>40900</v>
      </c>
      <c r="B678" s="5">
        <v>2.91</v>
      </c>
      <c r="C678" s="5">
        <v>5.9730999999999996</v>
      </c>
      <c r="D678" s="5">
        <v>383.06</v>
      </c>
      <c r="E678" s="5">
        <v>355.84</v>
      </c>
      <c r="F678" s="5">
        <v>-5.1000000000000004E-3</v>
      </c>
      <c r="G678" s="5">
        <v>0.57574999999999998</v>
      </c>
      <c r="H678" s="5">
        <v>1.4039999999999999</v>
      </c>
      <c r="I678" s="3">
        <v>1.75</v>
      </c>
      <c r="J678" t="s">
        <v>587</v>
      </c>
      <c r="K678">
        <v>0</v>
      </c>
      <c r="L678">
        <f t="shared" si="107"/>
        <v>1</v>
      </c>
      <c r="M678" s="5">
        <f t="shared" si="108"/>
        <v>4.3817101749414E-2</v>
      </c>
      <c r="N678" s="5">
        <f t="shared" si="104"/>
        <v>2.9100000000000001E-2</v>
      </c>
      <c r="O678" s="5">
        <f t="shared" si="105"/>
        <v>5.5774508474204509E-4</v>
      </c>
      <c r="P678" s="5">
        <f t="shared" si="109"/>
        <v>4.3259356664671955E-2</v>
      </c>
      <c r="Q678" s="5">
        <f t="shared" si="110"/>
        <v>4.465255555881753E-2</v>
      </c>
      <c r="R678" s="15">
        <f t="shared" si="111"/>
        <v>4.4094810474075485E-2</v>
      </c>
      <c r="S678">
        <f t="shared" si="106"/>
        <v>0</v>
      </c>
      <c r="T678">
        <f t="shared" si="112"/>
        <v>1</v>
      </c>
      <c r="U678" t="b">
        <f t="shared" si="113"/>
        <v>0</v>
      </c>
      <c r="V678" s="2">
        <v>40900</v>
      </c>
    </row>
    <row r="679" spans="1:22" x14ac:dyDescent="0.2">
      <c r="A679" s="2">
        <v>40907</v>
      </c>
      <c r="B679" s="5">
        <v>2.89</v>
      </c>
      <c r="C679" s="5">
        <v>5.9751000000000003</v>
      </c>
      <c r="D679" s="5">
        <v>384.95</v>
      </c>
      <c r="E679" s="5">
        <v>357.6</v>
      </c>
      <c r="F679" s="5">
        <v>1.0200000000000001E-2</v>
      </c>
      <c r="G679" s="5">
        <v>0.58099999999999996</v>
      </c>
      <c r="H679" s="5">
        <v>1.3559999999999999</v>
      </c>
      <c r="I679" s="3">
        <v>1.75</v>
      </c>
      <c r="J679" t="s">
        <v>588</v>
      </c>
      <c r="K679">
        <v>0</v>
      </c>
      <c r="L679">
        <f t="shared" si="107"/>
        <v>2</v>
      </c>
      <c r="M679" s="5">
        <f t="shared" si="108"/>
        <v>4.9339529055500986E-3</v>
      </c>
      <c r="N679" s="5">
        <f t="shared" si="104"/>
        <v>2.8900000000000002E-2</v>
      </c>
      <c r="O679" s="5">
        <f t="shared" si="105"/>
        <v>5.5392449236379981E-4</v>
      </c>
      <c r="P679" s="5">
        <f t="shared" si="109"/>
        <v>4.3800284131862988E-3</v>
      </c>
      <c r="Q679" s="5">
        <f t="shared" si="110"/>
        <v>4.9460431654677617E-3</v>
      </c>
      <c r="R679" s="15">
        <f t="shared" si="111"/>
        <v>4.3921186731039619E-3</v>
      </c>
      <c r="S679">
        <f t="shared" si="106"/>
        <v>0</v>
      </c>
      <c r="T679">
        <f t="shared" si="112"/>
        <v>2</v>
      </c>
      <c r="U679" t="b">
        <f t="shared" si="113"/>
        <v>0</v>
      </c>
      <c r="V679" s="2">
        <v>40907</v>
      </c>
    </row>
    <row r="680" spans="1:22" x14ac:dyDescent="0.2">
      <c r="A680" s="2">
        <v>40914</v>
      </c>
      <c r="B680" s="5">
        <v>2.76</v>
      </c>
      <c r="C680" s="5">
        <v>6.0351999999999997</v>
      </c>
      <c r="D680" s="5">
        <v>392.51</v>
      </c>
      <c r="E680" s="5">
        <v>363.88</v>
      </c>
      <c r="F680" s="5">
        <v>5.1000000000000004E-3</v>
      </c>
      <c r="G680" s="5">
        <v>0.58150000000000002</v>
      </c>
      <c r="H680" s="5">
        <v>1.288</v>
      </c>
      <c r="I680" s="3">
        <v>1.75</v>
      </c>
      <c r="J680" t="s">
        <v>589</v>
      </c>
      <c r="K680">
        <v>0</v>
      </c>
      <c r="L680">
        <f t="shared" si="107"/>
        <v>3</v>
      </c>
      <c r="M680" s="5">
        <f t="shared" si="108"/>
        <v>1.9638914144694208E-2</v>
      </c>
      <c r="N680" s="5">
        <f t="shared" si="104"/>
        <v>2.76E-2</v>
      </c>
      <c r="O680" s="5">
        <f t="shared" si="105"/>
        <v>5.290863737248408E-4</v>
      </c>
      <c r="P680" s="5">
        <f t="shared" si="109"/>
        <v>1.9109827770969368E-2</v>
      </c>
      <c r="Q680" s="5">
        <f t="shared" si="110"/>
        <v>1.7561521252796419E-2</v>
      </c>
      <c r="R680" s="15">
        <f t="shared" si="111"/>
        <v>1.7032434879071578E-2</v>
      </c>
      <c r="S680">
        <f t="shared" si="106"/>
        <v>0</v>
      </c>
      <c r="T680">
        <f t="shared" si="112"/>
        <v>3</v>
      </c>
      <c r="U680" t="b">
        <f t="shared" si="113"/>
        <v>0</v>
      </c>
      <c r="V680" s="2">
        <v>40914</v>
      </c>
    </row>
    <row r="681" spans="1:22" x14ac:dyDescent="0.2">
      <c r="A681" s="2">
        <v>40921</v>
      </c>
      <c r="B681" s="5">
        <v>2.63</v>
      </c>
      <c r="C681" s="5">
        <v>6.0585000000000004</v>
      </c>
      <c r="D681" s="5">
        <v>394.45</v>
      </c>
      <c r="E681" s="5">
        <v>365.06</v>
      </c>
      <c r="F681" s="5">
        <v>2.0299999999999999E-2</v>
      </c>
      <c r="G681" s="5">
        <v>0.56699999999999995</v>
      </c>
      <c r="H681" s="5">
        <v>1.2310000000000001</v>
      </c>
      <c r="I681" s="3">
        <v>1.75</v>
      </c>
      <c r="J681" t="s">
        <v>590</v>
      </c>
      <c r="K681">
        <v>0</v>
      </c>
      <c r="L681">
        <f t="shared" si="107"/>
        <v>4</v>
      </c>
      <c r="M681" s="5">
        <f t="shared" si="108"/>
        <v>4.9425492344143951E-3</v>
      </c>
      <c r="N681" s="5">
        <f t="shared" si="104"/>
        <v>2.63E-2</v>
      </c>
      <c r="O681" s="5">
        <f t="shared" si="105"/>
        <v>5.0424085361044924E-4</v>
      </c>
      <c r="P681" s="5">
        <f t="shared" si="109"/>
        <v>4.4383083808039459E-3</v>
      </c>
      <c r="Q681" s="5">
        <f t="shared" si="110"/>
        <v>3.2428273057052426E-3</v>
      </c>
      <c r="R681" s="15">
        <f t="shared" si="111"/>
        <v>2.7385864520947933E-3</v>
      </c>
      <c r="S681">
        <f t="shared" si="106"/>
        <v>0</v>
      </c>
      <c r="T681">
        <f t="shared" si="112"/>
        <v>4</v>
      </c>
      <c r="U681" t="b">
        <f t="shared" si="113"/>
        <v>0</v>
      </c>
      <c r="V681" s="2">
        <v>40921</v>
      </c>
    </row>
    <row r="682" spans="1:22" x14ac:dyDescent="0.2">
      <c r="A682" s="2">
        <v>40928</v>
      </c>
      <c r="B682" s="5">
        <v>2.65</v>
      </c>
      <c r="C682" s="5">
        <v>5.9324000000000003</v>
      </c>
      <c r="D682" s="5">
        <v>396.19</v>
      </c>
      <c r="E682" s="5">
        <v>365.18</v>
      </c>
      <c r="F682" s="5">
        <v>4.07E-2</v>
      </c>
      <c r="G682" s="5">
        <v>0.56110000000000004</v>
      </c>
      <c r="H682" s="5">
        <v>1.1819999999999999</v>
      </c>
      <c r="I682" s="3">
        <v>1.75</v>
      </c>
      <c r="J682" t="s">
        <v>591</v>
      </c>
      <c r="K682">
        <v>0</v>
      </c>
      <c r="L682">
        <f t="shared" si="107"/>
        <v>5</v>
      </c>
      <c r="M682" s="5">
        <f t="shared" si="108"/>
        <v>4.4112054759792851E-3</v>
      </c>
      <c r="N682" s="5">
        <f t="shared" si="104"/>
        <v>2.6499999999999999E-2</v>
      </c>
      <c r="O682" s="5">
        <f t="shared" si="105"/>
        <v>5.0806372325729043E-4</v>
      </c>
      <c r="P682" s="5">
        <f t="shared" si="109"/>
        <v>3.9031417527219947E-3</v>
      </c>
      <c r="Q682" s="5">
        <f t="shared" si="110"/>
        <v>3.2871308825943579E-4</v>
      </c>
      <c r="R682" s="15">
        <f t="shared" si="111"/>
        <v>-1.7935063499785464E-4</v>
      </c>
      <c r="S682">
        <f t="shared" si="106"/>
        <v>0</v>
      </c>
      <c r="T682">
        <f t="shared" si="112"/>
        <v>5</v>
      </c>
      <c r="U682" t="b">
        <f t="shared" si="113"/>
        <v>0</v>
      </c>
      <c r="V682" s="2">
        <v>40928</v>
      </c>
    </row>
    <row r="683" spans="1:22" x14ac:dyDescent="0.2">
      <c r="A683" s="2">
        <v>40935</v>
      </c>
      <c r="B683" s="5">
        <v>2.7</v>
      </c>
      <c r="C683" s="5">
        <v>5.8001000000000005</v>
      </c>
      <c r="D683" s="5">
        <v>399.51</v>
      </c>
      <c r="E683" s="5">
        <v>368.03</v>
      </c>
      <c r="F683" s="5">
        <v>5.0799999999999998E-2</v>
      </c>
      <c r="G683" s="5">
        <v>0.55110000000000003</v>
      </c>
      <c r="H683" s="5">
        <v>1.1379999999999999</v>
      </c>
      <c r="I683" s="3">
        <v>1.75</v>
      </c>
      <c r="J683" t="s">
        <v>592</v>
      </c>
      <c r="K683">
        <v>0</v>
      </c>
      <c r="L683">
        <f t="shared" si="107"/>
        <v>6</v>
      </c>
      <c r="M683" s="5">
        <f t="shared" si="108"/>
        <v>8.379817764204045E-3</v>
      </c>
      <c r="N683" s="5">
        <f t="shared" si="104"/>
        <v>2.7000000000000003E-2</v>
      </c>
      <c r="O683" s="5">
        <f t="shared" si="105"/>
        <v>5.1762013058342937E-4</v>
      </c>
      <c r="P683" s="5">
        <f t="shared" si="109"/>
        <v>7.8621976336206156E-3</v>
      </c>
      <c r="Q683" s="5">
        <f t="shared" si="110"/>
        <v>7.804370447450415E-3</v>
      </c>
      <c r="R683" s="15">
        <f t="shared" si="111"/>
        <v>7.2867503168669856E-3</v>
      </c>
      <c r="S683">
        <f t="shared" si="106"/>
        <v>0</v>
      </c>
      <c r="T683">
        <f t="shared" si="112"/>
        <v>6</v>
      </c>
      <c r="U683" t="b">
        <f t="shared" si="113"/>
        <v>0</v>
      </c>
      <c r="V683" s="2">
        <v>40935</v>
      </c>
    </row>
    <row r="684" spans="1:22" x14ac:dyDescent="0.2">
      <c r="A684" s="2">
        <v>40942</v>
      </c>
      <c r="B684" s="5">
        <v>2.66</v>
      </c>
      <c r="C684" s="5">
        <v>5.7968999999999999</v>
      </c>
      <c r="D684" s="5">
        <v>409.91</v>
      </c>
      <c r="E684" s="5">
        <v>377.58</v>
      </c>
      <c r="F684" s="5">
        <v>7.1199999999999999E-2</v>
      </c>
      <c r="G684" s="5">
        <v>0.52700000000000002</v>
      </c>
      <c r="H684" s="5">
        <v>1.1020000000000001</v>
      </c>
      <c r="I684" s="3">
        <v>1.75</v>
      </c>
      <c r="J684" t="s">
        <v>593</v>
      </c>
      <c r="K684">
        <v>0</v>
      </c>
      <c r="L684">
        <f t="shared" si="107"/>
        <v>7</v>
      </c>
      <c r="M684" s="5">
        <f t="shared" si="108"/>
        <v>2.6031889064103586E-2</v>
      </c>
      <c r="N684" s="5">
        <f t="shared" si="104"/>
        <v>2.6600000000000002E-2</v>
      </c>
      <c r="O684" s="5">
        <f t="shared" si="105"/>
        <v>5.0997509235162219E-4</v>
      </c>
      <c r="P684" s="5">
        <f t="shared" si="109"/>
        <v>2.5521913971751964E-2</v>
      </c>
      <c r="Q684" s="5">
        <f t="shared" si="110"/>
        <v>2.5948971551232214E-2</v>
      </c>
      <c r="R684" s="15">
        <f t="shared" si="111"/>
        <v>2.5438996458880592E-2</v>
      </c>
      <c r="S684">
        <f t="shared" si="106"/>
        <v>0</v>
      </c>
      <c r="T684">
        <f t="shared" si="112"/>
        <v>7</v>
      </c>
      <c r="U684" t="b">
        <f t="shared" si="113"/>
        <v>0</v>
      </c>
      <c r="V684" s="2">
        <v>40942</v>
      </c>
    </row>
    <row r="685" spans="1:22" x14ac:dyDescent="0.2">
      <c r="A685" s="2">
        <v>40949</v>
      </c>
      <c r="B685" s="5">
        <v>2.69</v>
      </c>
      <c r="C685" s="5">
        <v>5.7427999999999999</v>
      </c>
      <c r="D685" s="5">
        <v>417.02</v>
      </c>
      <c r="E685" s="5">
        <v>384.3</v>
      </c>
      <c r="F685" s="5">
        <v>8.1299999999999997E-2</v>
      </c>
      <c r="G685" s="5">
        <v>0.50600000000000001</v>
      </c>
      <c r="H685" s="5">
        <v>1.0629999999999999</v>
      </c>
      <c r="I685" s="3">
        <v>1.75</v>
      </c>
      <c r="J685" t="s">
        <v>594</v>
      </c>
      <c r="K685">
        <v>0</v>
      </c>
      <c r="L685">
        <f t="shared" si="107"/>
        <v>8</v>
      </c>
      <c r="M685" s="5">
        <f t="shared" si="108"/>
        <v>1.7345270913127209E-2</v>
      </c>
      <c r="N685" s="5">
        <f t="shared" si="104"/>
        <v>2.69E-2</v>
      </c>
      <c r="O685" s="5">
        <f t="shared" si="105"/>
        <v>5.1570893674290907E-4</v>
      </c>
      <c r="P685" s="5">
        <f t="shared" si="109"/>
        <v>1.68295619763843E-2</v>
      </c>
      <c r="Q685" s="5">
        <f t="shared" si="110"/>
        <v>1.7797552836485098E-2</v>
      </c>
      <c r="R685" s="15">
        <f t="shared" si="111"/>
        <v>1.7281843899742189E-2</v>
      </c>
      <c r="S685">
        <f t="shared" si="106"/>
        <v>0</v>
      </c>
      <c r="T685">
        <f t="shared" si="112"/>
        <v>8</v>
      </c>
      <c r="U685" t="b">
        <f t="shared" si="113"/>
        <v>0</v>
      </c>
      <c r="V685" s="2">
        <v>40949</v>
      </c>
    </row>
    <row r="686" spans="1:22" x14ac:dyDescent="0.2">
      <c r="A686" s="2">
        <v>40956</v>
      </c>
      <c r="B686" s="5">
        <v>2.66</v>
      </c>
      <c r="C686" s="5">
        <v>5.7134999999999998</v>
      </c>
      <c r="D686" s="5">
        <v>420.48</v>
      </c>
      <c r="E686" s="5">
        <v>387.57</v>
      </c>
      <c r="F686" s="5">
        <v>7.6300000000000007E-2</v>
      </c>
      <c r="G686" s="5">
        <v>0.49309999999999998</v>
      </c>
      <c r="H686" s="5">
        <v>1.036</v>
      </c>
      <c r="I686" s="3">
        <v>1.75</v>
      </c>
      <c r="J686" t="s">
        <v>595</v>
      </c>
      <c r="K686">
        <v>0</v>
      </c>
      <c r="L686">
        <f t="shared" si="107"/>
        <v>9</v>
      </c>
      <c r="M686" s="5">
        <f t="shared" si="108"/>
        <v>8.2969641743801947E-3</v>
      </c>
      <c r="N686" s="5">
        <f t="shared" si="104"/>
        <v>2.6600000000000002E-2</v>
      </c>
      <c r="O686" s="5">
        <f t="shared" si="105"/>
        <v>5.0997509235162219E-4</v>
      </c>
      <c r="P686" s="5">
        <f t="shared" si="109"/>
        <v>7.7869890820285725E-3</v>
      </c>
      <c r="Q686" s="5">
        <f t="shared" si="110"/>
        <v>8.5089773614364095E-3</v>
      </c>
      <c r="R686" s="15">
        <f t="shared" si="111"/>
        <v>7.9990022690847873E-3</v>
      </c>
      <c r="S686">
        <f t="shared" si="106"/>
        <v>0</v>
      </c>
      <c r="T686">
        <f t="shared" si="112"/>
        <v>9</v>
      </c>
      <c r="U686" t="b">
        <f t="shared" si="113"/>
        <v>0</v>
      </c>
      <c r="V686" s="2">
        <v>40956</v>
      </c>
    </row>
    <row r="687" spans="1:22" x14ac:dyDescent="0.2">
      <c r="A687" s="2">
        <v>40963</v>
      </c>
      <c r="B687" s="5">
        <v>2.67</v>
      </c>
      <c r="C687" s="5">
        <v>5.5745000000000005</v>
      </c>
      <c r="D687" s="5">
        <v>427.64</v>
      </c>
      <c r="E687" s="5">
        <v>394.92</v>
      </c>
      <c r="F687" s="5">
        <v>9.1499999999999998E-2</v>
      </c>
      <c r="G687" s="5">
        <v>0.49059999999999998</v>
      </c>
      <c r="H687" s="5">
        <v>1.006</v>
      </c>
      <c r="I687" s="3">
        <v>1.75</v>
      </c>
      <c r="J687" t="s">
        <v>596</v>
      </c>
      <c r="K687">
        <v>0</v>
      </c>
      <c r="L687">
        <f t="shared" si="107"/>
        <v>10</v>
      </c>
      <c r="M687" s="5">
        <f t="shared" si="108"/>
        <v>1.7028158295281592E-2</v>
      </c>
      <c r="N687" s="5">
        <f t="shared" si="104"/>
        <v>2.6699999999999998E-2</v>
      </c>
      <c r="O687" s="5">
        <f t="shared" si="105"/>
        <v>5.1188641762922593E-4</v>
      </c>
      <c r="P687" s="5">
        <f t="shared" si="109"/>
        <v>1.6516271877652366E-2</v>
      </c>
      <c r="Q687" s="5">
        <f t="shared" si="110"/>
        <v>1.8964316123539104E-2</v>
      </c>
      <c r="R687" s="15">
        <f t="shared" si="111"/>
        <v>1.8452429705909879E-2</v>
      </c>
      <c r="S687">
        <f t="shared" si="106"/>
        <v>0</v>
      </c>
      <c r="T687">
        <f t="shared" si="112"/>
        <v>10</v>
      </c>
      <c r="U687" t="b">
        <f t="shared" si="113"/>
        <v>0</v>
      </c>
      <c r="V687" s="2">
        <v>40963</v>
      </c>
    </row>
    <row r="688" spans="1:22" x14ac:dyDescent="0.2">
      <c r="A688" s="2">
        <v>40970</v>
      </c>
      <c r="B688" s="5">
        <v>2.66</v>
      </c>
      <c r="C688" s="5">
        <v>5.6074999999999999</v>
      </c>
      <c r="D688" s="5">
        <v>429.1</v>
      </c>
      <c r="E688" s="5">
        <v>396.65</v>
      </c>
      <c r="F688" s="5">
        <v>6.0999999999999999E-2</v>
      </c>
      <c r="G688" s="5">
        <v>0.47575000000000001</v>
      </c>
      <c r="H688" s="5">
        <v>0.94799999999999995</v>
      </c>
      <c r="I688" s="3">
        <v>1.75</v>
      </c>
      <c r="J688" t="s">
        <v>597</v>
      </c>
      <c r="K688">
        <v>0</v>
      </c>
      <c r="L688">
        <f t="shared" si="107"/>
        <v>11</v>
      </c>
      <c r="M688" s="5">
        <f t="shared" si="108"/>
        <v>3.4140866149097171E-3</v>
      </c>
      <c r="N688" s="5">
        <f t="shared" si="104"/>
        <v>2.6600000000000002E-2</v>
      </c>
      <c r="O688" s="5">
        <f t="shared" si="105"/>
        <v>5.0997509235162219E-4</v>
      </c>
      <c r="P688" s="5">
        <f t="shared" si="109"/>
        <v>2.9041115225580949E-3</v>
      </c>
      <c r="Q688" s="5">
        <f t="shared" si="110"/>
        <v>4.3806340524661369E-3</v>
      </c>
      <c r="R688" s="15">
        <f t="shared" si="111"/>
        <v>3.8706589601145147E-3</v>
      </c>
      <c r="S688">
        <f t="shared" si="106"/>
        <v>0</v>
      </c>
      <c r="T688">
        <f t="shared" si="112"/>
        <v>11</v>
      </c>
      <c r="U688" t="b">
        <f t="shared" si="113"/>
        <v>0</v>
      </c>
      <c r="V688" s="2">
        <v>40970</v>
      </c>
    </row>
    <row r="689" spans="1:22" x14ac:dyDescent="0.2">
      <c r="A689" s="2">
        <v>40977</v>
      </c>
      <c r="B689" s="5">
        <v>2.56</v>
      </c>
      <c r="C689" s="5">
        <v>5.7007000000000003</v>
      </c>
      <c r="D689" s="5">
        <v>425.8</v>
      </c>
      <c r="E689" s="5">
        <v>393.63</v>
      </c>
      <c r="F689" s="5">
        <v>8.1299999999999997E-2</v>
      </c>
      <c r="G689" s="5">
        <v>0.47355000000000003</v>
      </c>
      <c r="H689" s="5">
        <v>0.89400000000000002</v>
      </c>
      <c r="I689" s="3">
        <v>1.75</v>
      </c>
      <c r="J689" t="s">
        <v>598</v>
      </c>
      <c r="K689">
        <v>0</v>
      </c>
      <c r="L689">
        <f t="shared" si="107"/>
        <v>12</v>
      </c>
      <c r="M689" s="5">
        <f t="shared" si="108"/>
        <v>-7.6905150314612314E-3</v>
      </c>
      <c r="N689" s="5">
        <f t="shared" si="104"/>
        <v>2.5600000000000001E-2</v>
      </c>
      <c r="O689" s="5">
        <f t="shared" si="105"/>
        <v>4.908594293149271E-4</v>
      </c>
      <c r="P689" s="5">
        <f t="shared" si="109"/>
        <v>-8.1813744607761585E-3</v>
      </c>
      <c r="Q689" s="5">
        <f t="shared" si="110"/>
        <v>-7.6137652842556136E-3</v>
      </c>
      <c r="R689" s="15">
        <f t="shared" si="111"/>
        <v>-8.1046247135705407E-3</v>
      </c>
      <c r="S689">
        <f t="shared" si="106"/>
        <v>0</v>
      </c>
      <c r="T689">
        <f t="shared" si="112"/>
        <v>12</v>
      </c>
      <c r="U689" t="b">
        <f t="shared" si="113"/>
        <v>0</v>
      </c>
      <c r="V689" s="2">
        <v>40977</v>
      </c>
    </row>
    <row r="690" spans="1:22" x14ac:dyDescent="0.2">
      <c r="A690" s="37">
        <v>40984</v>
      </c>
      <c r="B690" s="38">
        <v>2.31</v>
      </c>
      <c r="C690" s="38">
        <v>5.7295999999999996</v>
      </c>
      <c r="D690" s="38">
        <v>434.45</v>
      </c>
      <c r="E690" s="38">
        <v>401.64</v>
      </c>
      <c r="F690" s="38">
        <v>8.1299999999999997E-2</v>
      </c>
      <c r="G690" s="38">
        <v>0.47365000000000002</v>
      </c>
      <c r="H690" s="38">
        <v>0.85299999999999998</v>
      </c>
      <c r="I690" s="39">
        <v>1.5</v>
      </c>
      <c r="J690" s="36" t="s">
        <v>599</v>
      </c>
      <c r="K690" s="36">
        <v>1</v>
      </c>
      <c r="L690" s="36">
        <f t="shared" si="107"/>
        <v>0</v>
      </c>
      <c r="M690" s="38">
        <f t="shared" si="108"/>
        <v>2.0314701737905061E-2</v>
      </c>
      <c r="N690" s="38">
        <f t="shared" si="104"/>
        <v>2.3099999999999999E-2</v>
      </c>
      <c r="O690" s="38">
        <f t="shared" si="105"/>
        <v>4.4305108820474892E-4</v>
      </c>
      <c r="P690" s="38">
        <f t="shared" si="109"/>
        <v>1.9871650649700312E-2</v>
      </c>
      <c r="Q690" s="38">
        <f t="shared" si="110"/>
        <v>2.0349058760765093E-2</v>
      </c>
      <c r="R690" s="44">
        <f t="shared" si="111"/>
        <v>1.9906007672560344E-2</v>
      </c>
      <c r="S690" s="36">
        <f t="shared" si="106"/>
        <v>1</v>
      </c>
      <c r="T690" s="36">
        <f t="shared" si="112"/>
        <v>0</v>
      </c>
      <c r="U690">
        <f t="shared" si="113"/>
        <v>1</v>
      </c>
      <c r="V690" s="37">
        <v>40984</v>
      </c>
    </row>
    <row r="691" spans="1:22" x14ac:dyDescent="0.2">
      <c r="A691" s="2">
        <v>40991</v>
      </c>
      <c r="B691" s="5">
        <v>2.2800000000000002</v>
      </c>
      <c r="C691" s="5">
        <v>5.7565</v>
      </c>
      <c r="D691" s="5">
        <v>428.36</v>
      </c>
      <c r="E691" s="5">
        <v>396.2</v>
      </c>
      <c r="F691" s="5">
        <v>7.1199999999999999E-2</v>
      </c>
      <c r="G691" s="5">
        <v>0.47315000000000002</v>
      </c>
      <c r="H691" s="5">
        <v>0.80800000000000005</v>
      </c>
      <c r="I691" s="3">
        <v>1.5</v>
      </c>
      <c r="J691" t="s">
        <v>600</v>
      </c>
      <c r="K691">
        <v>0</v>
      </c>
      <c r="L691">
        <f t="shared" si="107"/>
        <v>1</v>
      </c>
      <c r="M691" s="5">
        <f t="shared" si="108"/>
        <v>-1.4017723558522266E-2</v>
      </c>
      <c r="N691" s="5">
        <f t="shared" si="104"/>
        <v>2.2800000000000001E-2</v>
      </c>
      <c r="O691" s="5">
        <f t="shared" si="105"/>
        <v>4.3731224453869011E-4</v>
      </c>
      <c r="P691" s="5">
        <f t="shared" si="109"/>
        <v>-1.4455035803060956E-2</v>
      </c>
      <c r="Q691" s="5">
        <f t="shared" si="110"/>
        <v>-1.3544467682501726E-2</v>
      </c>
      <c r="R691" s="15">
        <f t="shared" si="111"/>
        <v>-1.3981779927040416E-2</v>
      </c>
      <c r="S691">
        <f t="shared" si="106"/>
        <v>0</v>
      </c>
      <c r="T691">
        <f t="shared" si="112"/>
        <v>1</v>
      </c>
      <c r="U691" t="b">
        <f t="shared" si="113"/>
        <v>0</v>
      </c>
      <c r="V691" s="2">
        <v>40991</v>
      </c>
    </row>
    <row r="692" spans="1:22" x14ac:dyDescent="0.2">
      <c r="A692" s="2">
        <v>40998</v>
      </c>
      <c r="B692" s="5">
        <v>2.2800000000000002</v>
      </c>
      <c r="C692" s="5">
        <v>5.6925999999999997</v>
      </c>
      <c r="D692" s="5">
        <v>426.61</v>
      </c>
      <c r="E692" s="5">
        <v>394.39</v>
      </c>
      <c r="F692" s="5">
        <v>6.6100000000000006E-2</v>
      </c>
      <c r="G692" s="5">
        <v>0.46815000000000001</v>
      </c>
      <c r="H692" s="5">
        <v>0.77700000000000002</v>
      </c>
      <c r="I692" s="3">
        <v>1.5</v>
      </c>
      <c r="J692" t="s">
        <v>601</v>
      </c>
      <c r="K692">
        <v>0</v>
      </c>
      <c r="L692">
        <f t="shared" si="107"/>
        <v>2</v>
      </c>
      <c r="M692" s="5">
        <f t="shared" si="108"/>
        <v>-4.0853487720609039E-3</v>
      </c>
      <c r="N692" s="5">
        <f t="shared" si="104"/>
        <v>2.2800000000000001E-2</v>
      </c>
      <c r="O692" s="5">
        <f t="shared" si="105"/>
        <v>4.3731224453869011E-4</v>
      </c>
      <c r="P692" s="5">
        <f t="shared" si="109"/>
        <v>-4.522661016599594E-3</v>
      </c>
      <c r="Q692" s="5">
        <f t="shared" si="110"/>
        <v>-4.5683997980817681E-3</v>
      </c>
      <c r="R692" s="15">
        <f t="shared" si="111"/>
        <v>-5.0057120426204582E-3</v>
      </c>
      <c r="S692">
        <f t="shared" si="106"/>
        <v>0</v>
      </c>
      <c r="T692">
        <f t="shared" si="112"/>
        <v>2</v>
      </c>
      <c r="U692" t="b">
        <f t="shared" si="113"/>
        <v>0</v>
      </c>
      <c r="V692" s="2">
        <v>40998</v>
      </c>
    </row>
    <row r="693" spans="1:22" x14ac:dyDescent="0.2">
      <c r="A693" s="2">
        <v>41005</v>
      </c>
      <c r="B693" s="5">
        <v>2.34</v>
      </c>
      <c r="C693" s="5">
        <v>5.7874999999999996</v>
      </c>
      <c r="D693" s="5">
        <v>421.93</v>
      </c>
      <c r="E693" s="5">
        <v>389.61</v>
      </c>
      <c r="F693" s="5">
        <v>7.1199999999999999E-2</v>
      </c>
      <c r="G693" s="5">
        <v>0.46915000000000001</v>
      </c>
      <c r="H693" s="5">
        <v>0.76600000000000001</v>
      </c>
      <c r="I693" s="3">
        <v>1.5</v>
      </c>
      <c r="J693" t="s">
        <v>602</v>
      </c>
      <c r="K693">
        <v>0</v>
      </c>
      <c r="L693">
        <f t="shared" si="107"/>
        <v>3</v>
      </c>
      <c r="M693" s="5">
        <f t="shared" si="108"/>
        <v>-1.0970206980614683E-2</v>
      </c>
      <c r="N693" s="5">
        <f t="shared" si="104"/>
        <v>2.3399999999999997E-2</v>
      </c>
      <c r="O693" s="5">
        <f t="shared" si="105"/>
        <v>4.4878953686100509E-4</v>
      </c>
      <c r="P693" s="5">
        <f t="shared" si="109"/>
        <v>-1.1418996517475688E-2</v>
      </c>
      <c r="Q693" s="5">
        <f t="shared" si="110"/>
        <v>-1.211998275818349E-2</v>
      </c>
      <c r="R693" s="15">
        <f t="shared" si="111"/>
        <v>-1.2568772295044495E-2</v>
      </c>
      <c r="S693">
        <f t="shared" si="106"/>
        <v>0</v>
      </c>
      <c r="T693">
        <f t="shared" si="112"/>
        <v>3</v>
      </c>
      <c r="U693" t="b">
        <f t="shared" si="113"/>
        <v>0</v>
      </c>
      <c r="V693" s="2">
        <v>41005</v>
      </c>
    </row>
    <row r="694" spans="1:22" x14ac:dyDescent="0.2">
      <c r="A694" s="2">
        <v>41012</v>
      </c>
      <c r="B694" s="5">
        <v>2.31</v>
      </c>
      <c r="C694" s="5">
        <v>5.7861000000000002</v>
      </c>
      <c r="D694" s="5">
        <v>413.72</v>
      </c>
      <c r="E694" s="5">
        <v>382.32</v>
      </c>
      <c r="F694" s="5">
        <v>8.1299999999999997E-2</v>
      </c>
      <c r="G694" s="5">
        <v>0.46615000000000001</v>
      </c>
      <c r="H694" s="5">
        <v>0.753</v>
      </c>
      <c r="I694" s="3">
        <v>1.5</v>
      </c>
      <c r="J694" t="s">
        <v>603</v>
      </c>
      <c r="K694">
        <v>0</v>
      </c>
      <c r="L694">
        <f t="shared" si="107"/>
        <v>4</v>
      </c>
      <c r="M694" s="5">
        <f t="shared" si="108"/>
        <v>-1.9458203967482657E-2</v>
      </c>
      <c r="N694" s="5">
        <f t="shared" si="104"/>
        <v>2.3099999999999999E-2</v>
      </c>
      <c r="O694" s="5">
        <f t="shared" si="105"/>
        <v>4.4305108820474892E-4</v>
      </c>
      <c r="P694" s="5">
        <f t="shared" si="109"/>
        <v>-1.9901255055687406E-2</v>
      </c>
      <c r="Q694" s="5">
        <f t="shared" si="110"/>
        <v>-1.8711018711018768E-2</v>
      </c>
      <c r="R694" s="15">
        <f t="shared" si="111"/>
        <v>-1.9154069799223516E-2</v>
      </c>
      <c r="S694">
        <f t="shared" si="106"/>
        <v>0</v>
      </c>
      <c r="T694">
        <f t="shared" si="112"/>
        <v>4</v>
      </c>
      <c r="U694" t="b">
        <f t="shared" si="113"/>
        <v>0</v>
      </c>
      <c r="V694" s="2">
        <v>41012</v>
      </c>
    </row>
    <row r="695" spans="1:22" x14ac:dyDescent="0.2">
      <c r="A695" s="2">
        <v>41019</v>
      </c>
      <c r="B695" s="5">
        <v>2.31</v>
      </c>
      <c r="C695" s="5">
        <v>5.7169999999999996</v>
      </c>
      <c r="D695" s="5">
        <v>421.26</v>
      </c>
      <c r="E695" s="5">
        <v>389.83</v>
      </c>
      <c r="F695" s="5">
        <v>6.6100000000000006E-2</v>
      </c>
      <c r="G695" s="5">
        <v>0.46565000000000001</v>
      </c>
      <c r="H695" s="5">
        <v>0.73399999999999999</v>
      </c>
      <c r="I695" s="3">
        <v>1.5</v>
      </c>
      <c r="J695" t="s">
        <v>604</v>
      </c>
      <c r="K695">
        <v>0</v>
      </c>
      <c r="L695">
        <f t="shared" si="107"/>
        <v>5</v>
      </c>
      <c r="M695" s="5">
        <f t="shared" si="108"/>
        <v>1.8224886396596585E-2</v>
      </c>
      <c r="N695" s="5">
        <f t="shared" si="104"/>
        <v>2.3099999999999999E-2</v>
      </c>
      <c r="O695" s="5">
        <f t="shared" si="105"/>
        <v>4.4305108820474892E-4</v>
      </c>
      <c r="P695" s="5">
        <f t="shared" si="109"/>
        <v>1.7781835308391836E-2</v>
      </c>
      <c r="Q695" s="5">
        <f t="shared" si="110"/>
        <v>1.964323080142294E-2</v>
      </c>
      <c r="R695" s="15">
        <f t="shared" si="111"/>
        <v>1.9200179713218191E-2</v>
      </c>
      <c r="S695">
        <f t="shared" si="106"/>
        <v>0</v>
      </c>
      <c r="T695">
        <f t="shared" si="112"/>
        <v>5</v>
      </c>
      <c r="U695" t="b">
        <f t="shared" si="113"/>
        <v>0</v>
      </c>
      <c r="V695" s="2">
        <v>41019</v>
      </c>
    </row>
    <row r="696" spans="1:22" x14ac:dyDescent="0.2">
      <c r="A696" s="2">
        <v>41026</v>
      </c>
      <c r="B696" s="5">
        <v>2.3199999999999998</v>
      </c>
      <c r="C696" s="5">
        <v>5.7241999999999997</v>
      </c>
      <c r="D696" s="5">
        <v>419.69</v>
      </c>
      <c r="E696" s="5">
        <v>387.83</v>
      </c>
      <c r="F696" s="5">
        <v>8.6400000000000005E-2</v>
      </c>
      <c r="G696" s="5">
        <v>0.46584999999999999</v>
      </c>
      <c r="H696" s="5">
        <v>0.71499999999999997</v>
      </c>
      <c r="I696" s="3">
        <v>1.5</v>
      </c>
      <c r="J696" t="s">
        <v>605</v>
      </c>
      <c r="K696">
        <v>0</v>
      </c>
      <c r="L696">
        <f t="shared" si="107"/>
        <v>6</v>
      </c>
      <c r="M696" s="5">
        <f t="shared" si="108"/>
        <v>-3.7269144946113775E-3</v>
      </c>
      <c r="N696" s="5">
        <f t="shared" si="104"/>
        <v>2.3199999999999998E-2</v>
      </c>
      <c r="O696" s="5">
        <f t="shared" si="105"/>
        <v>4.4496394831061714E-4</v>
      </c>
      <c r="P696" s="5">
        <f t="shared" si="109"/>
        <v>-4.1718784429219946E-3</v>
      </c>
      <c r="Q696" s="5">
        <f t="shared" si="110"/>
        <v>-5.1304414744889337E-3</v>
      </c>
      <c r="R696" s="15">
        <f t="shared" si="111"/>
        <v>-5.5754054227995509E-3</v>
      </c>
      <c r="S696">
        <f t="shared" si="106"/>
        <v>0</v>
      </c>
      <c r="T696">
        <f t="shared" si="112"/>
        <v>6</v>
      </c>
      <c r="U696" t="b">
        <f t="shared" si="113"/>
        <v>0</v>
      </c>
      <c r="V696" s="2">
        <v>41026</v>
      </c>
    </row>
    <row r="697" spans="1:22" x14ac:dyDescent="0.2">
      <c r="A697" s="2">
        <v>41033</v>
      </c>
      <c r="B697" s="5">
        <v>2.2999999999999998</v>
      </c>
      <c r="C697" s="5">
        <v>5.7986000000000004</v>
      </c>
      <c r="D697" s="5">
        <v>412.55</v>
      </c>
      <c r="E697" s="5">
        <v>381.08</v>
      </c>
      <c r="F697" s="5">
        <v>7.1199999999999999E-2</v>
      </c>
      <c r="G697" s="5">
        <v>0.46584999999999999</v>
      </c>
      <c r="H697" s="5">
        <v>0.69699999999999995</v>
      </c>
      <c r="I697" s="3">
        <v>1.5</v>
      </c>
      <c r="J697" t="s">
        <v>606</v>
      </c>
      <c r="K697">
        <v>0</v>
      </c>
      <c r="L697">
        <f t="shared" si="107"/>
        <v>7</v>
      </c>
      <c r="M697" s="5">
        <f t="shared" si="108"/>
        <v>-1.7012556887226249E-2</v>
      </c>
      <c r="N697" s="5">
        <f t="shared" si="104"/>
        <v>2.3E-2</v>
      </c>
      <c r="O697" s="5">
        <f t="shared" si="105"/>
        <v>4.4113818420887796E-4</v>
      </c>
      <c r="P697" s="5">
        <f t="shared" si="109"/>
        <v>-1.7453695071435127E-2</v>
      </c>
      <c r="Q697" s="5">
        <f t="shared" si="110"/>
        <v>-1.7404532913905535E-2</v>
      </c>
      <c r="R697" s="15">
        <f t="shared" si="111"/>
        <v>-1.7845671098114413E-2</v>
      </c>
      <c r="S697">
        <f t="shared" si="106"/>
        <v>0</v>
      </c>
      <c r="T697">
        <f t="shared" si="112"/>
        <v>7</v>
      </c>
      <c r="U697" t="b">
        <f t="shared" si="113"/>
        <v>0</v>
      </c>
      <c r="V697" s="2">
        <v>41033</v>
      </c>
    </row>
    <row r="698" spans="1:22" x14ac:dyDescent="0.2">
      <c r="A698" s="2">
        <v>41040</v>
      </c>
      <c r="B698" s="5">
        <v>2.31</v>
      </c>
      <c r="C698" s="5">
        <v>5.859</v>
      </c>
      <c r="D698" s="5">
        <v>408.92</v>
      </c>
      <c r="E698" s="5">
        <v>377.38</v>
      </c>
      <c r="F698" s="5">
        <v>9.1499999999999998E-2</v>
      </c>
      <c r="G698" s="5">
        <v>0.46684999999999999</v>
      </c>
      <c r="H698" s="5">
        <v>0.69</v>
      </c>
      <c r="I698" s="3">
        <v>1.5</v>
      </c>
      <c r="J698" t="s">
        <v>607</v>
      </c>
      <c r="K698">
        <v>1</v>
      </c>
      <c r="L698">
        <f t="shared" si="107"/>
        <v>0</v>
      </c>
      <c r="M698" s="5">
        <f t="shared" si="108"/>
        <v>-8.7989334626106253E-3</v>
      </c>
      <c r="N698" s="5">
        <f t="shared" si="104"/>
        <v>2.3099999999999999E-2</v>
      </c>
      <c r="O698" s="5">
        <f t="shared" si="105"/>
        <v>4.4305108820474892E-4</v>
      </c>
      <c r="P698" s="5">
        <f t="shared" si="109"/>
        <v>-9.2419845508153742E-3</v>
      </c>
      <c r="Q698" s="5">
        <f t="shared" si="110"/>
        <v>-9.7092474021203135E-3</v>
      </c>
      <c r="R698" s="15">
        <f t="shared" si="111"/>
        <v>-1.0152298490325062E-2</v>
      </c>
      <c r="S698">
        <f t="shared" si="106"/>
        <v>0</v>
      </c>
      <c r="T698">
        <f t="shared" si="112"/>
        <v>8</v>
      </c>
      <c r="U698" t="b">
        <f t="shared" si="113"/>
        <v>0</v>
      </c>
      <c r="V698" s="2">
        <v>41040</v>
      </c>
    </row>
    <row r="699" spans="1:22" x14ac:dyDescent="0.2">
      <c r="A699" s="2">
        <v>41047</v>
      </c>
      <c r="B699" s="5">
        <v>2.34</v>
      </c>
      <c r="C699" s="5">
        <v>5.9663000000000004</v>
      </c>
      <c r="D699" s="5">
        <v>388.59</v>
      </c>
      <c r="E699" s="5">
        <v>358.45</v>
      </c>
      <c r="F699" s="5">
        <v>7.6300000000000007E-2</v>
      </c>
      <c r="G699" s="5">
        <v>0.46684999999999999</v>
      </c>
      <c r="H699" s="5">
        <v>0.68400000000000005</v>
      </c>
      <c r="I699" s="3">
        <v>1.5</v>
      </c>
      <c r="J699" t="s">
        <v>608</v>
      </c>
      <c r="K699">
        <v>0</v>
      </c>
      <c r="L699">
        <f t="shared" si="107"/>
        <v>1</v>
      </c>
      <c r="M699" s="5">
        <f t="shared" si="108"/>
        <v>-4.9716325931722705E-2</v>
      </c>
      <c r="N699" s="5">
        <f t="shared" si="104"/>
        <v>2.3399999999999997E-2</v>
      </c>
      <c r="O699" s="5">
        <f t="shared" si="105"/>
        <v>4.4878953686100509E-4</v>
      </c>
      <c r="P699" s="5">
        <f t="shared" si="109"/>
        <v>-5.016511546858371E-2</v>
      </c>
      <c r="Q699" s="5">
        <f t="shared" si="110"/>
        <v>-5.0161640786475226E-2</v>
      </c>
      <c r="R699" s="15">
        <f t="shared" si="111"/>
        <v>-5.0610430323336231E-2</v>
      </c>
      <c r="S699">
        <f t="shared" si="106"/>
        <v>0</v>
      </c>
      <c r="T699">
        <f t="shared" si="112"/>
        <v>9</v>
      </c>
      <c r="U699" t="b">
        <f t="shared" si="113"/>
        <v>0</v>
      </c>
      <c r="V699" s="2">
        <v>41047</v>
      </c>
    </row>
    <row r="700" spans="1:22" x14ac:dyDescent="0.2">
      <c r="A700" s="2">
        <v>41054</v>
      </c>
      <c r="B700" s="5">
        <v>2.34</v>
      </c>
      <c r="C700" s="5">
        <v>6.0167999999999999</v>
      </c>
      <c r="D700" s="5">
        <v>392.17</v>
      </c>
      <c r="E700" s="5">
        <v>361.73</v>
      </c>
      <c r="F700" s="5">
        <v>8.1299999999999997E-2</v>
      </c>
      <c r="G700" s="5">
        <v>0.46684999999999999</v>
      </c>
      <c r="H700" s="5">
        <v>0.67500000000000004</v>
      </c>
      <c r="I700" s="3">
        <v>1.5</v>
      </c>
      <c r="J700" t="s">
        <v>609</v>
      </c>
      <c r="K700">
        <v>0</v>
      </c>
      <c r="L700">
        <f t="shared" si="107"/>
        <v>2</v>
      </c>
      <c r="M700" s="5">
        <f t="shared" si="108"/>
        <v>9.2127949767106809E-3</v>
      </c>
      <c r="N700" s="5">
        <f t="shared" si="104"/>
        <v>2.3399999999999997E-2</v>
      </c>
      <c r="O700" s="5">
        <f t="shared" si="105"/>
        <v>4.4878953686100509E-4</v>
      </c>
      <c r="P700" s="5">
        <f t="shared" si="109"/>
        <v>8.7640054398496758E-3</v>
      </c>
      <c r="Q700" s="5">
        <f t="shared" si="110"/>
        <v>9.1505091365602365E-3</v>
      </c>
      <c r="R700" s="15">
        <f t="shared" si="111"/>
        <v>8.7017195996992314E-3</v>
      </c>
      <c r="S700">
        <f t="shared" si="106"/>
        <v>0</v>
      </c>
      <c r="T700">
        <f t="shared" si="112"/>
        <v>10</v>
      </c>
      <c r="U700" t="b">
        <f t="shared" si="113"/>
        <v>0</v>
      </c>
      <c r="V700" s="2">
        <v>41054</v>
      </c>
    </row>
    <row r="701" spans="1:22" x14ac:dyDescent="0.2">
      <c r="A701" s="2">
        <v>41061</v>
      </c>
      <c r="B701" s="5">
        <v>2.33</v>
      </c>
      <c r="C701" s="5">
        <v>6.1231999999999998</v>
      </c>
      <c r="D701" s="5">
        <v>377.66</v>
      </c>
      <c r="E701" s="5">
        <v>346.99</v>
      </c>
      <c r="F701" s="5">
        <v>6.59E-2</v>
      </c>
      <c r="G701" s="5">
        <v>0.46784999999999999</v>
      </c>
      <c r="H701" s="5">
        <v>0.66500000000000004</v>
      </c>
      <c r="I701" s="3">
        <v>1.5</v>
      </c>
      <c r="J701" t="s">
        <v>610</v>
      </c>
      <c r="K701">
        <v>0</v>
      </c>
      <c r="L701">
        <f t="shared" si="107"/>
        <v>3</v>
      </c>
      <c r="M701" s="5">
        <f t="shared" si="108"/>
        <v>-3.6999260524772426E-2</v>
      </c>
      <c r="N701" s="5">
        <f t="shared" si="104"/>
        <v>2.3300000000000001E-2</v>
      </c>
      <c r="O701" s="5">
        <f t="shared" si="105"/>
        <v>4.4687676452870306E-4</v>
      </c>
      <c r="P701" s="5">
        <f t="shared" si="109"/>
        <v>-3.7446137289301129E-2</v>
      </c>
      <c r="Q701" s="5">
        <f t="shared" si="110"/>
        <v>-4.0748624664805222E-2</v>
      </c>
      <c r="R701" s="15">
        <f t="shared" si="111"/>
        <v>-4.1195501429333925E-2</v>
      </c>
      <c r="S701">
        <f t="shared" si="106"/>
        <v>0</v>
      </c>
      <c r="T701">
        <f t="shared" si="112"/>
        <v>11</v>
      </c>
      <c r="U701" t="b">
        <f t="shared" si="113"/>
        <v>0</v>
      </c>
      <c r="V701" s="2">
        <v>41061</v>
      </c>
    </row>
    <row r="702" spans="1:22" x14ac:dyDescent="0.2">
      <c r="A702" s="2">
        <v>41068</v>
      </c>
      <c r="B702" s="5">
        <v>2.36</v>
      </c>
      <c r="C702" s="5">
        <v>6.0524000000000004</v>
      </c>
      <c r="D702" s="5">
        <v>387.43</v>
      </c>
      <c r="E702" s="5">
        <v>356.47</v>
      </c>
      <c r="F702" s="5">
        <v>7.6100000000000001E-2</v>
      </c>
      <c r="G702" s="5">
        <v>0.46784999999999999</v>
      </c>
      <c r="H702" s="5">
        <v>0.66300000000000003</v>
      </c>
      <c r="I702" s="3">
        <v>1.5</v>
      </c>
      <c r="J702" t="s">
        <v>611</v>
      </c>
      <c r="K702">
        <v>0</v>
      </c>
      <c r="L702">
        <f t="shared" si="107"/>
        <v>4</v>
      </c>
      <c r="M702" s="5">
        <f t="shared" si="108"/>
        <v>2.5869830005825323E-2</v>
      </c>
      <c r="N702" s="5">
        <f t="shared" si="104"/>
        <v>2.3599999999999999E-2</v>
      </c>
      <c r="O702" s="5">
        <f t="shared" si="105"/>
        <v>4.5261494987669515E-4</v>
      </c>
      <c r="P702" s="5">
        <f t="shared" si="109"/>
        <v>2.5417215055948628E-2</v>
      </c>
      <c r="Q702" s="5">
        <f t="shared" si="110"/>
        <v>2.7320672065477503E-2</v>
      </c>
      <c r="R702" s="15">
        <f t="shared" si="111"/>
        <v>2.6868057115600807E-2</v>
      </c>
      <c r="S702">
        <f t="shared" si="106"/>
        <v>0</v>
      </c>
      <c r="T702">
        <f t="shared" si="112"/>
        <v>12</v>
      </c>
      <c r="U702" t="b">
        <f t="shared" si="113"/>
        <v>0</v>
      </c>
      <c r="V702" s="2">
        <v>41068</v>
      </c>
    </row>
    <row r="703" spans="1:22" x14ac:dyDescent="0.2">
      <c r="A703" s="2">
        <v>41075</v>
      </c>
      <c r="B703" s="5">
        <v>2.33</v>
      </c>
      <c r="C703" s="5">
        <v>5.9591000000000003</v>
      </c>
      <c r="D703" s="5">
        <v>391.71</v>
      </c>
      <c r="E703" s="5">
        <v>360.93</v>
      </c>
      <c r="F703" s="5">
        <v>8.6199999999999999E-2</v>
      </c>
      <c r="G703" s="5">
        <v>0.46784999999999999</v>
      </c>
      <c r="H703" s="5">
        <v>0.66200000000000003</v>
      </c>
      <c r="I703" s="3">
        <v>1.5</v>
      </c>
      <c r="J703" t="s">
        <v>612</v>
      </c>
      <c r="K703">
        <v>0</v>
      </c>
      <c r="L703">
        <f t="shared" si="107"/>
        <v>5</v>
      </c>
      <c r="M703" s="5">
        <f t="shared" si="108"/>
        <v>1.1047156905763522E-2</v>
      </c>
      <c r="N703" s="5">
        <f t="shared" si="104"/>
        <v>2.3300000000000001E-2</v>
      </c>
      <c r="O703" s="5">
        <f t="shared" si="105"/>
        <v>4.4687676452870306E-4</v>
      </c>
      <c r="P703" s="5">
        <f t="shared" si="109"/>
        <v>1.0600280141234819E-2</v>
      </c>
      <c r="Q703" s="5">
        <f t="shared" si="110"/>
        <v>1.2511571801273602E-2</v>
      </c>
      <c r="R703" s="15">
        <f t="shared" si="111"/>
        <v>1.2064695036744899E-2</v>
      </c>
      <c r="S703">
        <f t="shared" si="106"/>
        <v>0</v>
      </c>
      <c r="T703">
        <f t="shared" si="112"/>
        <v>13</v>
      </c>
      <c r="U703" t="b">
        <f t="shared" si="113"/>
        <v>0</v>
      </c>
      <c r="V703" s="2">
        <v>41075</v>
      </c>
    </row>
    <row r="704" spans="1:22" x14ac:dyDescent="0.2">
      <c r="A704" s="2">
        <v>41082</v>
      </c>
      <c r="B704" s="5">
        <v>2.2999999999999998</v>
      </c>
      <c r="C704" s="5">
        <v>5.9588000000000001</v>
      </c>
      <c r="D704" s="5">
        <v>385.54</v>
      </c>
      <c r="E704" s="5">
        <v>354.77</v>
      </c>
      <c r="F704" s="5">
        <v>7.6300000000000007E-2</v>
      </c>
      <c r="G704" s="5">
        <v>0.46160000000000001</v>
      </c>
      <c r="H704" s="5">
        <v>0.65400000000000003</v>
      </c>
      <c r="I704" s="3">
        <v>1.5</v>
      </c>
      <c r="J704" t="s">
        <v>613</v>
      </c>
      <c r="K704">
        <v>1</v>
      </c>
      <c r="L704">
        <f t="shared" si="107"/>
        <v>0</v>
      </c>
      <c r="M704" s="5">
        <f t="shared" si="108"/>
        <v>-1.5751448775879973E-2</v>
      </c>
      <c r="N704" s="5">
        <f t="shared" si="104"/>
        <v>2.3E-2</v>
      </c>
      <c r="O704" s="5">
        <f t="shared" si="105"/>
        <v>4.4113818420887796E-4</v>
      </c>
      <c r="P704" s="5">
        <f t="shared" si="109"/>
        <v>-1.6192586960088851E-2</v>
      </c>
      <c r="Q704" s="5">
        <f t="shared" si="110"/>
        <v>-1.7067021306070518E-2</v>
      </c>
      <c r="R704" s="15">
        <f t="shared" si="111"/>
        <v>-1.7508159490279396E-2</v>
      </c>
      <c r="S704">
        <f t="shared" si="106"/>
        <v>0</v>
      </c>
      <c r="T704">
        <f t="shared" si="112"/>
        <v>14</v>
      </c>
      <c r="U704" t="b">
        <f t="shared" si="113"/>
        <v>0</v>
      </c>
      <c r="V704" s="2">
        <v>41082</v>
      </c>
    </row>
    <row r="705" spans="1:22" x14ac:dyDescent="0.2">
      <c r="A705" s="2">
        <v>41089</v>
      </c>
      <c r="B705" s="5">
        <v>2.2999999999999998</v>
      </c>
      <c r="C705" s="5">
        <v>5.9587000000000003</v>
      </c>
      <c r="D705" s="5">
        <v>407.09</v>
      </c>
      <c r="E705" s="5">
        <v>375.55</v>
      </c>
      <c r="F705" s="5">
        <v>8.1100000000000005E-2</v>
      </c>
      <c r="G705" s="5">
        <v>0.46060000000000001</v>
      </c>
      <c r="H705" s="5">
        <v>0.65300000000000002</v>
      </c>
      <c r="I705" s="3">
        <v>1.5</v>
      </c>
      <c r="J705" t="s">
        <v>614</v>
      </c>
      <c r="K705">
        <v>0</v>
      </c>
      <c r="L705">
        <f t="shared" si="107"/>
        <v>1</v>
      </c>
      <c r="M705" s="5">
        <f t="shared" si="108"/>
        <v>5.5895626912901175E-2</v>
      </c>
      <c r="N705" s="5">
        <f t="shared" si="104"/>
        <v>2.3E-2</v>
      </c>
      <c r="O705" s="5">
        <f t="shared" si="105"/>
        <v>4.4113818420887796E-4</v>
      </c>
      <c r="P705" s="5">
        <f t="shared" si="109"/>
        <v>5.5454488728692297E-2</v>
      </c>
      <c r="Q705" s="5">
        <f t="shared" si="110"/>
        <v>5.8573160075541919E-2</v>
      </c>
      <c r="R705" s="15">
        <f t="shared" si="111"/>
        <v>5.8132021891333041E-2</v>
      </c>
      <c r="S705">
        <f t="shared" si="106"/>
        <v>0</v>
      </c>
      <c r="T705">
        <f t="shared" si="112"/>
        <v>15</v>
      </c>
      <c r="U705" t="b">
        <f t="shared" si="113"/>
        <v>0</v>
      </c>
      <c r="V705" s="2">
        <v>41089</v>
      </c>
    </row>
    <row r="706" spans="1:22" x14ac:dyDescent="0.2">
      <c r="A706" s="2">
        <v>41096</v>
      </c>
      <c r="B706" s="5">
        <v>2.2599999999999998</v>
      </c>
      <c r="C706" s="5">
        <v>6.1165000000000003</v>
      </c>
      <c r="D706" s="5">
        <v>406.31</v>
      </c>
      <c r="E706" s="5">
        <v>374.99</v>
      </c>
      <c r="F706" s="5">
        <v>7.0999999999999994E-2</v>
      </c>
      <c r="G706" s="5">
        <v>0.45760000000000001</v>
      </c>
      <c r="H706" s="5">
        <v>0.54900000000000004</v>
      </c>
      <c r="I706" s="3">
        <v>1.5</v>
      </c>
      <c r="J706" t="s">
        <v>615</v>
      </c>
      <c r="K706">
        <v>0</v>
      </c>
      <c r="L706">
        <f t="shared" si="107"/>
        <v>2</v>
      </c>
      <c r="M706" s="5">
        <f t="shared" si="108"/>
        <v>-1.9160382225059669E-3</v>
      </c>
      <c r="N706" s="5">
        <f t="shared" si="104"/>
        <v>2.2599999999999999E-2</v>
      </c>
      <c r="O706" s="5">
        <f t="shared" si="105"/>
        <v>4.3348612928362229E-4</v>
      </c>
      <c r="P706" s="5">
        <f t="shared" si="109"/>
        <v>-2.3495243517895892E-3</v>
      </c>
      <c r="Q706" s="5">
        <f t="shared" si="110"/>
        <v>-1.4911463187324836E-3</v>
      </c>
      <c r="R706" s="15">
        <f t="shared" si="111"/>
        <v>-1.9246324480161059E-3</v>
      </c>
      <c r="S706">
        <f t="shared" si="106"/>
        <v>0</v>
      </c>
      <c r="T706">
        <f t="shared" si="112"/>
        <v>16</v>
      </c>
      <c r="U706" t="b">
        <f t="shared" si="113"/>
        <v>0</v>
      </c>
      <c r="V706" s="2">
        <v>41096</v>
      </c>
    </row>
    <row r="707" spans="1:22" x14ac:dyDescent="0.2">
      <c r="A707" s="2">
        <v>41103</v>
      </c>
      <c r="B707" s="5">
        <v>2.2400000000000002</v>
      </c>
      <c r="C707" s="5">
        <v>6.0991999999999997</v>
      </c>
      <c r="D707" s="5">
        <v>416.09</v>
      </c>
      <c r="E707" s="5">
        <v>384.93</v>
      </c>
      <c r="F707" s="5">
        <v>8.1100000000000005E-2</v>
      </c>
      <c r="G707" s="5">
        <v>0.4551</v>
      </c>
      <c r="H707" s="5">
        <v>0.48599999999999999</v>
      </c>
      <c r="I707" s="3">
        <v>1.5</v>
      </c>
      <c r="J707" t="s">
        <v>616</v>
      </c>
      <c r="K707">
        <v>0</v>
      </c>
      <c r="L707">
        <f t="shared" si="107"/>
        <v>3</v>
      </c>
      <c r="M707" s="5">
        <f t="shared" si="108"/>
        <v>2.4070291156998325E-2</v>
      </c>
      <c r="N707" s="5">
        <f t="shared" ref="N707:N770" si="114">B707/100</f>
        <v>2.2400000000000003E-2</v>
      </c>
      <c r="O707" s="5">
        <f t="shared" ref="O707:O770" si="115">(1+N707/4)^(1/13)-1</f>
        <v>4.2965983842679911E-4</v>
      </c>
      <c r="P707" s="5">
        <f t="shared" si="109"/>
        <v>2.3640631318571526E-2</v>
      </c>
      <c r="Q707" s="5">
        <f t="shared" si="110"/>
        <v>2.6507373529960798E-2</v>
      </c>
      <c r="R707" s="15">
        <f t="shared" si="111"/>
        <v>2.6077713691533999E-2</v>
      </c>
      <c r="S707">
        <f t="shared" ref="S707:S770" si="116">IF(I707&lt;I706,1,0)</f>
        <v>0</v>
      </c>
      <c r="T707">
        <f t="shared" si="112"/>
        <v>17</v>
      </c>
      <c r="U707" t="b">
        <f t="shared" si="113"/>
        <v>0</v>
      </c>
      <c r="V707" s="2">
        <v>41103</v>
      </c>
    </row>
    <row r="708" spans="1:22" x14ac:dyDescent="0.2">
      <c r="A708" s="2">
        <v>41110</v>
      </c>
      <c r="B708" s="5">
        <v>2.23</v>
      </c>
      <c r="C708" s="5">
        <v>6.0632000000000001</v>
      </c>
      <c r="D708" s="5">
        <v>423.94</v>
      </c>
      <c r="E708" s="5">
        <v>393.19</v>
      </c>
      <c r="F708" s="5">
        <v>8.6400000000000005E-2</v>
      </c>
      <c r="G708" s="5">
        <v>0.4521</v>
      </c>
      <c r="H708" s="5">
        <v>0.45100000000000001</v>
      </c>
      <c r="I708" s="3">
        <v>1.5</v>
      </c>
      <c r="J708" t="s">
        <v>617</v>
      </c>
      <c r="K708">
        <v>0</v>
      </c>
      <c r="L708">
        <f t="shared" ref="L708:L771" si="117">IF(K708=1,0,L707+1)</f>
        <v>4</v>
      </c>
      <c r="M708" s="5">
        <f t="shared" ref="M708:M771" si="118">D708/D707-1</f>
        <v>1.8866110697205007E-2</v>
      </c>
      <c r="N708" s="5">
        <f t="shared" si="114"/>
        <v>2.23E-2</v>
      </c>
      <c r="O708" s="5">
        <f t="shared" si="115"/>
        <v>4.2774662714228917E-4</v>
      </c>
      <c r="P708" s="5">
        <f t="shared" ref="P708:P771" si="119">M708-O708</f>
        <v>1.8438364070062718E-2</v>
      </c>
      <c r="Q708" s="5">
        <f t="shared" ref="Q708:Q771" si="120">E708/E707-1</f>
        <v>2.1458446990361812E-2</v>
      </c>
      <c r="R708" s="15">
        <f t="shared" ref="R708:R771" si="121">Q708-O708</f>
        <v>2.1030700363219523E-2</v>
      </c>
      <c r="S708">
        <f t="shared" si="116"/>
        <v>0</v>
      </c>
      <c r="T708">
        <f t="shared" si="112"/>
        <v>18</v>
      </c>
      <c r="U708" t="b">
        <f t="shared" si="113"/>
        <v>0</v>
      </c>
      <c r="V708" s="2">
        <v>41110</v>
      </c>
    </row>
    <row r="709" spans="1:22" x14ac:dyDescent="0.2">
      <c r="A709" s="2">
        <v>41117</v>
      </c>
      <c r="B709" s="5">
        <v>2.1800000000000002</v>
      </c>
      <c r="C709" s="5">
        <v>6.0450999999999997</v>
      </c>
      <c r="D709" s="5">
        <v>425.2</v>
      </c>
      <c r="E709" s="5">
        <v>394.47</v>
      </c>
      <c r="F709" s="5">
        <v>0.1014</v>
      </c>
      <c r="G709" s="5">
        <v>0.4466</v>
      </c>
      <c r="H709" s="5">
        <v>0.41499999999999998</v>
      </c>
      <c r="I709" s="3">
        <v>1.5</v>
      </c>
      <c r="J709" t="s">
        <v>618</v>
      </c>
      <c r="K709">
        <v>0</v>
      </c>
      <c r="L709">
        <f t="shared" si="117"/>
        <v>5</v>
      </c>
      <c r="M709" s="5">
        <f t="shared" si="118"/>
        <v>2.9721186960418589E-3</v>
      </c>
      <c r="N709" s="5">
        <f t="shared" si="114"/>
        <v>2.18E-2</v>
      </c>
      <c r="O709" s="5">
        <f t="shared" si="115"/>
        <v>4.1817991207682148E-4</v>
      </c>
      <c r="P709" s="5">
        <f t="shared" si="119"/>
        <v>2.5539387839650374E-3</v>
      </c>
      <c r="Q709" s="5">
        <f t="shared" si="120"/>
        <v>3.2554235865613901E-3</v>
      </c>
      <c r="R709" s="15">
        <f t="shared" si="121"/>
        <v>2.8372436744845686E-3</v>
      </c>
      <c r="S709">
        <f t="shared" si="116"/>
        <v>0</v>
      </c>
      <c r="T709">
        <f t="shared" si="112"/>
        <v>19</v>
      </c>
      <c r="U709" t="b">
        <f t="shared" si="113"/>
        <v>0</v>
      </c>
      <c r="V709" s="2">
        <v>41117</v>
      </c>
    </row>
    <row r="710" spans="1:22" x14ac:dyDescent="0.2">
      <c r="A710" s="2">
        <v>41124</v>
      </c>
      <c r="B710" s="5">
        <v>2.29</v>
      </c>
      <c r="C710" s="5">
        <v>5.9790999999999999</v>
      </c>
      <c r="D710" s="5">
        <v>427.16</v>
      </c>
      <c r="E710" s="5">
        <v>396.48</v>
      </c>
      <c r="F710" s="5">
        <v>7.6100000000000001E-2</v>
      </c>
      <c r="G710" s="5">
        <v>0.43935000000000002</v>
      </c>
      <c r="H710" s="5">
        <v>0.375</v>
      </c>
      <c r="I710" s="3">
        <v>1.5</v>
      </c>
      <c r="J710" t="s">
        <v>619</v>
      </c>
      <c r="K710">
        <v>0</v>
      </c>
      <c r="L710">
        <f t="shared" si="117"/>
        <v>6</v>
      </c>
      <c r="M710" s="5">
        <f t="shared" si="118"/>
        <v>4.6095954844780351E-3</v>
      </c>
      <c r="N710" s="5">
        <f t="shared" si="114"/>
        <v>2.29E-2</v>
      </c>
      <c r="O710" s="5">
        <f t="shared" si="115"/>
        <v>4.3922523632100585E-4</v>
      </c>
      <c r="P710" s="5">
        <f t="shared" si="119"/>
        <v>4.1703702481570293E-3</v>
      </c>
      <c r="Q710" s="5">
        <f t="shared" si="120"/>
        <v>5.0954445204958176E-3</v>
      </c>
      <c r="R710" s="15">
        <f t="shared" si="121"/>
        <v>4.6562192841748118E-3</v>
      </c>
      <c r="S710">
        <f t="shared" si="116"/>
        <v>0</v>
      </c>
      <c r="T710">
        <f t="shared" ref="T710:T773" si="122">IF(S710=1,0,T709+1)</f>
        <v>20</v>
      </c>
      <c r="U710" t="b">
        <f t="shared" ref="U710:U773" si="123">IF(S710=1,IF(R710&gt;0,1,0))</f>
        <v>0</v>
      </c>
      <c r="V710" s="2">
        <v>41124</v>
      </c>
    </row>
    <row r="711" spans="1:22" x14ac:dyDescent="0.2">
      <c r="A711" s="2">
        <v>41131</v>
      </c>
      <c r="B711" s="5">
        <v>2.16</v>
      </c>
      <c r="C711" s="5">
        <v>5.9149000000000003</v>
      </c>
      <c r="D711" s="5">
        <v>430.31</v>
      </c>
      <c r="E711" s="5">
        <v>399.46</v>
      </c>
      <c r="F711" s="5">
        <v>0.1014</v>
      </c>
      <c r="G711" s="5">
        <v>0.437</v>
      </c>
      <c r="H711" s="5">
        <v>0.35299999999999998</v>
      </c>
      <c r="I711" s="3">
        <v>1.5</v>
      </c>
      <c r="J711" t="s">
        <v>620</v>
      </c>
      <c r="K711">
        <v>0</v>
      </c>
      <c r="L711">
        <f t="shared" si="117"/>
        <v>7</v>
      </c>
      <c r="M711" s="5">
        <f t="shared" si="118"/>
        <v>7.3742859818335393E-3</v>
      </c>
      <c r="N711" s="5">
        <f t="shared" si="114"/>
        <v>2.1600000000000001E-2</v>
      </c>
      <c r="O711" s="5">
        <f t="shared" si="115"/>
        <v>4.1435291864466706E-4</v>
      </c>
      <c r="P711" s="5">
        <f t="shared" si="119"/>
        <v>6.9599330631888723E-3</v>
      </c>
      <c r="Q711" s="5">
        <f t="shared" si="120"/>
        <v>7.5161420500402532E-3</v>
      </c>
      <c r="R711" s="15">
        <f t="shared" si="121"/>
        <v>7.1017891313955861E-3</v>
      </c>
      <c r="S711">
        <f t="shared" si="116"/>
        <v>0</v>
      </c>
      <c r="T711">
        <f t="shared" si="122"/>
        <v>21</v>
      </c>
      <c r="U711" t="b">
        <f t="shared" si="123"/>
        <v>0</v>
      </c>
      <c r="V711" s="2">
        <v>41131</v>
      </c>
    </row>
    <row r="712" spans="1:22" x14ac:dyDescent="0.2">
      <c r="A712" s="2">
        <v>41138</v>
      </c>
      <c r="B712" s="5">
        <v>2.09</v>
      </c>
      <c r="C712" s="5">
        <v>5.9153000000000002</v>
      </c>
      <c r="D712" s="5">
        <v>439.65</v>
      </c>
      <c r="E712" s="5">
        <v>408.39</v>
      </c>
      <c r="F712" s="5">
        <v>6.6100000000000006E-2</v>
      </c>
      <c r="G712" s="5">
        <v>0.4345</v>
      </c>
      <c r="H712" s="5">
        <v>0.33400000000000002</v>
      </c>
      <c r="I712" s="3">
        <v>1.5</v>
      </c>
      <c r="J712" t="s">
        <v>621</v>
      </c>
      <c r="K712">
        <v>0</v>
      </c>
      <c r="L712">
        <f t="shared" si="117"/>
        <v>8</v>
      </c>
      <c r="M712" s="5">
        <f t="shared" si="118"/>
        <v>2.1705282238386303E-2</v>
      </c>
      <c r="N712" s="5">
        <f t="shared" si="114"/>
        <v>2.0899999999999998E-2</v>
      </c>
      <c r="O712" s="5">
        <f t="shared" si="115"/>
        <v>4.0095705799569892E-4</v>
      </c>
      <c r="P712" s="5">
        <f t="shared" si="119"/>
        <v>2.1304325180390604E-2</v>
      </c>
      <c r="Q712" s="5">
        <f t="shared" si="120"/>
        <v>2.2355179492314692E-2</v>
      </c>
      <c r="R712" s="15">
        <f t="shared" si="121"/>
        <v>2.1954222434318993E-2</v>
      </c>
      <c r="S712">
        <f t="shared" si="116"/>
        <v>0</v>
      </c>
      <c r="T712">
        <f t="shared" si="122"/>
        <v>22</v>
      </c>
      <c r="U712" t="b">
        <f t="shared" si="123"/>
        <v>0</v>
      </c>
      <c r="V712" s="2">
        <v>41138</v>
      </c>
    </row>
    <row r="713" spans="1:22" x14ac:dyDescent="0.2">
      <c r="A713" s="2">
        <v>41145</v>
      </c>
      <c r="B713" s="5">
        <v>2.0699999999999998</v>
      </c>
      <c r="C713" s="5">
        <v>5.8306000000000004</v>
      </c>
      <c r="D713" s="5">
        <v>431.51</v>
      </c>
      <c r="E713" s="5">
        <v>400.83</v>
      </c>
      <c r="F713" s="5">
        <v>9.1300000000000006E-2</v>
      </c>
      <c r="G713" s="5">
        <v>0.42485000000000001</v>
      </c>
      <c r="H713" s="5">
        <v>0.29499999999999998</v>
      </c>
      <c r="I713" s="3">
        <v>1.5</v>
      </c>
      <c r="J713" t="s">
        <v>622</v>
      </c>
      <c r="K713">
        <v>0</v>
      </c>
      <c r="L713">
        <f t="shared" si="117"/>
        <v>9</v>
      </c>
      <c r="M713" s="5">
        <f t="shared" si="118"/>
        <v>-1.8514727624246552E-2</v>
      </c>
      <c r="N713" s="5">
        <f t="shared" si="114"/>
        <v>2.07E-2</v>
      </c>
      <c r="O713" s="5">
        <f t="shared" si="115"/>
        <v>3.9712927384494279E-4</v>
      </c>
      <c r="P713" s="5">
        <f t="shared" si="119"/>
        <v>-1.8911856898091495E-2</v>
      </c>
      <c r="Q713" s="5">
        <f t="shared" si="120"/>
        <v>-1.8511716741350215E-2</v>
      </c>
      <c r="R713" s="15">
        <f t="shared" si="121"/>
        <v>-1.8908846015195158E-2</v>
      </c>
      <c r="S713">
        <f t="shared" si="116"/>
        <v>0</v>
      </c>
      <c r="T713">
        <f t="shared" si="122"/>
        <v>23</v>
      </c>
      <c r="U713" t="b">
        <f t="shared" si="123"/>
        <v>0</v>
      </c>
      <c r="V713" s="2">
        <v>41145</v>
      </c>
    </row>
    <row r="714" spans="1:22" x14ac:dyDescent="0.2">
      <c r="A714" s="2">
        <v>41152</v>
      </c>
      <c r="B714" s="5">
        <v>2.06</v>
      </c>
      <c r="C714" s="5">
        <v>5.7975000000000003</v>
      </c>
      <c r="D714" s="5">
        <v>435.22</v>
      </c>
      <c r="E714" s="5">
        <v>404.35</v>
      </c>
      <c r="F714" s="5">
        <v>7.0999999999999994E-2</v>
      </c>
      <c r="G714" s="5">
        <v>0.41825000000000001</v>
      </c>
      <c r="H714" s="5">
        <v>0.27800000000000002</v>
      </c>
      <c r="I714" s="3">
        <v>1.5</v>
      </c>
      <c r="J714" t="s">
        <v>623</v>
      </c>
      <c r="K714">
        <v>1</v>
      </c>
      <c r="L714">
        <f t="shared" si="117"/>
        <v>0</v>
      </c>
      <c r="M714" s="5">
        <f t="shared" si="118"/>
        <v>8.5977150008111902E-3</v>
      </c>
      <c r="N714" s="5">
        <f t="shared" si="114"/>
        <v>2.06E-2</v>
      </c>
      <c r="O714" s="5">
        <f t="shared" si="115"/>
        <v>3.9521531585995362E-4</v>
      </c>
      <c r="P714" s="5">
        <f t="shared" si="119"/>
        <v>8.2024996849512366E-3</v>
      </c>
      <c r="Q714" s="5">
        <f t="shared" si="120"/>
        <v>8.7817778110421685E-3</v>
      </c>
      <c r="R714" s="15">
        <f t="shared" si="121"/>
        <v>8.3865624951822149E-3</v>
      </c>
      <c r="S714">
        <f t="shared" si="116"/>
        <v>0</v>
      </c>
      <c r="T714">
        <f t="shared" si="122"/>
        <v>24</v>
      </c>
      <c r="U714" t="b">
        <f t="shared" si="123"/>
        <v>0</v>
      </c>
      <c r="V714" s="2">
        <v>41152</v>
      </c>
    </row>
    <row r="715" spans="1:22" x14ac:dyDescent="0.2">
      <c r="A715" s="2">
        <v>41159</v>
      </c>
      <c r="B715" s="5">
        <v>2.0099999999999998</v>
      </c>
      <c r="C715" s="5">
        <v>5.7205000000000004</v>
      </c>
      <c r="D715" s="5">
        <v>444.86</v>
      </c>
      <c r="E715" s="5">
        <v>413.57</v>
      </c>
      <c r="F715" s="5">
        <v>0.1014</v>
      </c>
      <c r="G715" s="5">
        <v>0.40775</v>
      </c>
      <c r="H715" s="5">
        <v>0.26500000000000001</v>
      </c>
      <c r="I715" s="3">
        <v>1.5</v>
      </c>
      <c r="J715" t="s">
        <v>624</v>
      </c>
      <c r="K715">
        <v>0</v>
      </c>
      <c r="L715">
        <f t="shared" si="117"/>
        <v>1</v>
      </c>
      <c r="M715" s="5">
        <f t="shared" si="118"/>
        <v>2.2149717384311263E-2</v>
      </c>
      <c r="N715" s="5">
        <f t="shared" si="114"/>
        <v>2.0099999999999996E-2</v>
      </c>
      <c r="O715" s="5">
        <f t="shared" si="115"/>
        <v>3.8564486675651821E-4</v>
      </c>
      <c r="P715" s="5">
        <f t="shared" si="119"/>
        <v>2.1764072517554744E-2</v>
      </c>
      <c r="Q715" s="5">
        <f t="shared" si="120"/>
        <v>2.2802027946086323E-2</v>
      </c>
      <c r="R715" s="15">
        <f t="shared" si="121"/>
        <v>2.2416383079329805E-2</v>
      </c>
      <c r="S715">
        <f t="shared" si="116"/>
        <v>0</v>
      </c>
      <c r="T715">
        <f t="shared" si="122"/>
        <v>25</v>
      </c>
      <c r="U715" t="b">
        <f t="shared" si="123"/>
        <v>0</v>
      </c>
      <c r="V715" s="2">
        <v>41159</v>
      </c>
    </row>
    <row r="716" spans="1:22" x14ac:dyDescent="0.2">
      <c r="A716" s="2">
        <v>41166</v>
      </c>
      <c r="B716" s="5">
        <v>1.94</v>
      </c>
      <c r="C716" s="5">
        <v>5.6841999999999997</v>
      </c>
      <c r="D716" s="5">
        <v>461.1</v>
      </c>
      <c r="E716" s="5">
        <v>430.38</v>
      </c>
      <c r="F716" s="5">
        <v>9.6600000000000005E-2</v>
      </c>
      <c r="G716" s="5">
        <v>0.38524999999999998</v>
      </c>
      <c r="H716" s="5">
        <v>0.25</v>
      </c>
      <c r="I716" s="3">
        <v>1.5</v>
      </c>
      <c r="J716" t="s">
        <v>625</v>
      </c>
      <c r="K716">
        <v>0</v>
      </c>
      <c r="L716">
        <f t="shared" si="117"/>
        <v>2</v>
      </c>
      <c r="M716" s="5">
        <f t="shared" si="118"/>
        <v>3.6505867014341664E-2</v>
      </c>
      <c r="N716" s="5">
        <f t="shared" si="114"/>
        <v>1.9400000000000001E-2</v>
      </c>
      <c r="O716" s="5">
        <f t="shared" si="115"/>
        <v>3.7224439192806713E-4</v>
      </c>
      <c r="P716" s="5">
        <f t="shared" si="119"/>
        <v>3.6133622622413597E-2</v>
      </c>
      <c r="Q716" s="5">
        <f t="shared" si="120"/>
        <v>4.0646081679038604E-2</v>
      </c>
      <c r="R716" s="15">
        <f t="shared" si="121"/>
        <v>4.0273837287110537E-2</v>
      </c>
      <c r="S716">
        <f t="shared" si="116"/>
        <v>0</v>
      </c>
      <c r="T716">
        <f t="shared" si="122"/>
        <v>26</v>
      </c>
      <c r="U716" t="b">
        <f t="shared" si="123"/>
        <v>0</v>
      </c>
      <c r="V716" s="2">
        <v>41166</v>
      </c>
    </row>
    <row r="717" spans="1:22" x14ac:dyDescent="0.2">
      <c r="A717" s="2">
        <v>41173</v>
      </c>
      <c r="B717" s="5">
        <v>1.9</v>
      </c>
      <c r="C717" s="5">
        <v>5.7399000000000004</v>
      </c>
      <c r="D717" s="5">
        <v>456.69</v>
      </c>
      <c r="E717" s="5">
        <v>426.1</v>
      </c>
      <c r="F717" s="5">
        <v>0.1014</v>
      </c>
      <c r="G717" s="5">
        <v>0.36925000000000002</v>
      </c>
      <c r="H717" s="5">
        <v>0.22800000000000001</v>
      </c>
      <c r="I717" s="3">
        <v>1.5</v>
      </c>
      <c r="J717" t="s">
        <v>626</v>
      </c>
      <c r="K717">
        <v>0</v>
      </c>
      <c r="L717">
        <f t="shared" si="117"/>
        <v>3</v>
      </c>
      <c r="M717" s="5">
        <f t="shared" si="118"/>
        <v>-9.5640858815875252E-3</v>
      </c>
      <c r="N717" s="5">
        <f t="shared" si="114"/>
        <v>1.9E-2</v>
      </c>
      <c r="O717" s="5">
        <f t="shared" si="115"/>
        <v>3.645860104972698E-4</v>
      </c>
      <c r="P717" s="5">
        <f t="shared" si="119"/>
        <v>-9.9286718920847949E-3</v>
      </c>
      <c r="Q717" s="5">
        <f t="shared" si="120"/>
        <v>-9.9447000325293411E-3</v>
      </c>
      <c r="R717" s="15">
        <f t="shared" si="121"/>
        <v>-1.0309286043026611E-2</v>
      </c>
      <c r="S717">
        <f t="shared" si="116"/>
        <v>0</v>
      </c>
      <c r="T717">
        <f t="shared" si="122"/>
        <v>27</v>
      </c>
      <c r="U717" t="b">
        <f t="shared" si="123"/>
        <v>0</v>
      </c>
      <c r="V717" s="2">
        <v>41173</v>
      </c>
    </row>
    <row r="718" spans="1:22" x14ac:dyDescent="0.2">
      <c r="A718" s="2">
        <v>41180</v>
      </c>
      <c r="B718" s="5">
        <v>1.97</v>
      </c>
      <c r="C718" s="5">
        <v>5.7251000000000003</v>
      </c>
      <c r="D718" s="5">
        <v>445.92</v>
      </c>
      <c r="E718" s="5">
        <v>415.42</v>
      </c>
      <c r="F718" s="5">
        <v>9.1300000000000006E-2</v>
      </c>
      <c r="G718" s="5">
        <v>0.35849999999999999</v>
      </c>
      <c r="H718" s="5">
        <v>0.22</v>
      </c>
      <c r="I718" s="3">
        <v>1.5</v>
      </c>
      <c r="J718" t="s">
        <v>627</v>
      </c>
      <c r="K718">
        <v>0</v>
      </c>
      <c r="L718">
        <f t="shared" si="117"/>
        <v>4</v>
      </c>
      <c r="M718" s="5">
        <f t="shared" si="118"/>
        <v>-2.3582736648492419E-2</v>
      </c>
      <c r="N718" s="5">
        <f t="shared" si="114"/>
        <v>1.9699999999999999E-2</v>
      </c>
      <c r="O718" s="5">
        <f t="shared" si="115"/>
        <v>3.7798771633301698E-4</v>
      </c>
      <c r="P718" s="5">
        <f t="shared" si="119"/>
        <v>-2.3960724364825436E-2</v>
      </c>
      <c r="Q718" s="5">
        <f t="shared" si="120"/>
        <v>-2.5064538840647743E-2</v>
      </c>
      <c r="R718" s="15">
        <f t="shared" si="121"/>
        <v>-2.544252655698076E-2</v>
      </c>
      <c r="S718">
        <f t="shared" si="116"/>
        <v>0</v>
      </c>
      <c r="T718">
        <f t="shared" si="122"/>
        <v>28</v>
      </c>
      <c r="U718" t="b">
        <f t="shared" si="123"/>
        <v>0</v>
      </c>
      <c r="V718" s="2">
        <v>41180</v>
      </c>
    </row>
    <row r="719" spans="1:22" x14ac:dyDescent="0.2">
      <c r="A719" s="2">
        <v>41187</v>
      </c>
      <c r="B719" s="5">
        <v>1.95</v>
      </c>
      <c r="C719" s="5">
        <v>5.6797000000000004</v>
      </c>
      <c r="D719" s="5">
        <v>453.84</v>
      </c>
      <c r="E719" s="5">
        <v>422.57</v>
      </c>
      <c r="F719" s="5">
        <v>9.6299999999999997E-2</v>
      </c>
      <c r="G719" s="5">
        <v>0.35125000000000001</v>
      </c>
      <c r="H719" s="5">
        <v>0.215</v>
      </c>
      <c r="I719" s="3">
        <v>1.5</v>
      </c>
      <c r="J719" t="s">
        <v>628</v>
      </c>
      <c r="K719">
        <v>0</v>
      </c>
      <c r="L719">
        <f t="shared" si="117"/>
        <v>5</v>
      </c>
      <c r="M719" s="5">
        <f t="shared" si="118"/>
        <v>1.7761033369214196E-2</v>
      </c>
      <c r="N719" s="5">
        <f t="shared" si="114"/>
        <v>1.95E-2</v>
      </c>
      <c r="O719" s="5">
        <f t="shared" si="115"/>
        <v>3.7415887736114151E-4</v>
      </c>
      <c r="P719" s="5">
        <f t="shared" si="119"/>
        <v>1.7386874491853055E-2</v>
      </c>
      <c r="Q719" s="5">
        <f t="shared" si="120"/>
        <v>1.7211496798420711E-2</v>
      </c>
      <c r="R719" s="15">
        <f t="shared" si="121"/>
        <v>1.683733792105957E-2</v>
      </c>
      <c r="S719">
        <f t="shared" si="116"/>
        <v>0</v>
      </c>
      <c r="T719">
        <f t="shared" si="122"/>
        <v>29</v>
      </c>
      <c r="U719" t="b">
        <f t="shared" si="123"/>
        <v>0</v>
      </c>
      <c r="V719" s="2">
        <v>41187</v>
      </c>
    </row>
    <row r="720" spans="1:22" x14ac:dyDescent="0.2">
      <c r="A720" s="2">
        <v>41194</v>
      </c>
      <c r="B720" s="5">
        <v>1.95</v>
      </c>
      <c r="C720" s="5">
        <v>5.7097999999999995</v>
      </c>
      <c r="D720" s="5">
        <v>448.08</v>
      </c>
      <c r="E720" s="5">
        <v>417.86</v>
      </c>
      <c r="F720" s="5">
        <v>9.6600000000000005E-2</v>
      </c>
      <c r="G720" s="5">
        <v>0.33424999999999999</v>
      </c>
      <c r="H720" s="5">
        <v>0.21</v>
      </c>
      <c r="I720" s="3">
        <v>1.5</v>
      </c>
      <c r="J720" t="s">
        <v>629</v>
      </c>
      <c r="K720">
        <v>0</v>
      </c>
      <c r="L720">
        <f t="shared" si="117"/>
        <v>6</v>
      </c>
      <c r="M720" s="5">
        <f t="shared" si="118"/>
        <v>-1.2691697514542577E-2</v>
      </c>
      <c r="N720" s="5">
        <f t="shared" si="114"/>
        <v>1.95E-2</v>
      </c>
      <c r="O720" s="5">
        <f t="shared" si="115"/>
        <v>3.7415887736114151E-4</v>
      </c>
      <c r="P720" s="5">
        <f t="shared" si="119"/>
        <v>-1.3065856391903719E-2</v>
      </c>
      <c r="Q720" s="5">
        <f t="shared" si="120"/>
        <v>-1.1146082305890093E-2</v>
      </c>
      <c r="R720" s="15">
        <f t="shared" si="121"/>
        <v>-1.1520241183251234E-2</v>
      </c>
      <c r="S720">
        <f t="shared" si="116"/>
        <v>0</v>
      </c>
      <c r="T720">
        <f t="shared" si="122"/>
        <v>30</v>
      </c>
      <c r="U720" t="b">
        <f t="shared" si="123"/>
        <v>0</v>
      </c>
      <c r="V720" s="2">
        <v>41194</v>
      </c>
    </row>
    <row r="721" spans="1:22" x14ac:dyDescent="0.2">
      <c r="A721" s="2">
        <v>41201</v>
      </c>
      <c r="B721" s="5">
        <v>1.9100000000000001</v>
      </c>
      <c r="C721" s="5">
        <v>5.6604000000000001</v>
      </c>
      <c r="D721" s="5">
        <v>448.56</v>
      </c>
      <c r="E721" s="5">
        <v>417.35</v>
      </c>
      <c r="F721" s="5">
        <v>9.1300000000000006E-2</v>
      </c>
      <c r="G721" s="5">
        <v>0.31724999999999998</v>
      </c>
      <c r="H721" s="5">
        <v>0.20399999999999999</v>
      </c>
      <c r="I721" s="3">
        <v>1.5</v>
      </c>
      <c r="J721" t="s">
        <v>630</v>
      </c>
      <c r="K721">
        <v>0</v>
      </c>
      <c r="L721">
        <f t="shared" si="117"/>
        <v>7</v>
      </c>
      <c r="M721" s="5">
        <f t="shared" si="118"/>
        <v>1.0712372790573355E-3</v>
      </c>
      <c r="N721" s="5">
        <f t="shared" si="114"/>
        <v>1.9100000000000002E-2</v>
      </c>
      <c r="O721" s="5">
        <f t="shared" si="115"/>
        <v>3.6650067181387413E-4</v>
      </c>
      <c r="P721" s="5">
        <f t="shared" si="119"/>
        <v>7.0473660724346132E-4</v>
      </c>
      <c r="Q721" s="5">
        <f t="shared" si="120"/>
        <v>-1.2205044751830707E-3</v>
      </c>
      <c r="R721" s="15">
        <f t="shared" si="121"/>
        <v>-1.5870051469969448E-3</v>
      </c>
      <c r="S721">
        <f t="shared" si="116"/>
        <v>0</v>
      </c>
      <c r="T721">
        <f t="shared" si="122"/>
        <v>31</v>
      </c>
      <c r="U721" t="b">
        <f t="shared" si="123"/>
        <v>0</v>
      </c>
      <c r="V721" s="2">
        <v>41201</v>
      </c>
    </row>
    <row r="722" spans="1:22" x14ac:dyDescent="0.2">
      <c r="A722" s="2">
        <v>41208</v>
      </c>
      <c r="B722" s="5">
        <v>1.8599999999999999</v>
      </c>
      <c r="C722" s="5">
        <v>5.7728999999999999</v>
      </c>
      <c r="D722" s="5">
        <v>441.69</v>
      </c>
      <c r="E722" s="5">
        <v>410.04</v>
      </c>
      <c r="F722" s="5">
        <v>0.1116</v>
      </c>
      <c r="G722" s="5">
        <v>0.31324999999999997</v>
      </c>
      <c r="H722" s="5">
        <v>0.19900000000000001</v>
      </c>
      <c r="I722" s="3">
        <v>1.5</v>
      </c>
      <c r="J722" t="s">
        <v>631</v>
      </c>
      <c r="K722">
        <v>0</v>
      </c>
      <c r="L722">
        <f t="shared" si="117"/>
        <v>8</v>
      </c>
      <c r="M722" s="5">
        <f t="shared" si="118"/>
        <v>-1.5315676832530767E-2</v>
      </c>
      <c r="N722" s="5">
        <f t="shared" si="114"/>
        <v>1.8599999999999998E-2</v>
      </c>
      <c r="O722" s="5">
        <f t="shared" si="115"/>
        <v>3.569269254486418E-4</v>
      </c>
      <c r="P722" s="5">
        <f t="shared" si="119"/>
        <v>-1.5672603757979409E-2</v>
      </c>
      <c r="Q722" s="5">
        <f t="shared" si="120"/>
        <v>-1.7515274949083559E-2</v>
      </c>
      <c r="R722" s="15">
        <f t="shared" si="121"/>
        <v>-1.7872201874532201E-2</v>
      </c>
      <c r="S722">
        <f t="shared" si="116"/>
        <v>0</v>
      </c>
      <c r="T722">
        <f t="shared" si="122"/>
        <v>32</v>
      </c>
      <c r="U722" t="b">
        <f t="shared" si="123"/>
        <v>0</v>
      </c>
      <c r="V722" s="2">
        <v>41208</v>
      </c>
    </row>
    <row r="723" spans="1:22" x14ac:dyDescent="0.2">
      <c r="A723" s="2">
        <v>41215</v>
      </c>
      <c r="B723" s="5">
        <v>1.87</v>
      </c>
      <c r="C723" s="5">
        <v>5.7381000000000002</v>
      </c>
      <c r="D723" s="5">
        <v>443.65</v>
      </c>
      <c r="E723" s="5">
        <v>411.9</v>
      </c>
      <c r="F723" s="5">
        <v>9.1300000000000006E-2</v>
      </c>
      <c r="G723" s="5">
        <v>0.31274999999999997</v>
      </c>
      <c r="H723" s="5">
        <v>0.19700000000000001</v>
      </c>
      <c r="I723" s="3">
        <v>1.5</v>
      </c>
      <c r="J723" t="s">
        <v>632</v>
      </c>
      <c r="K723">
        <v>1</v>
      </c>
      <c r="L723">
        <f t="shared" si="117"/>
        <v>0</v>
      </c>
      <c r="M723" s="5">
        <f t="shared" si="118"/>
        <v>4.4375014150195291E-3</v>
      </c>
      <c r="N723" s="5">
        <f t="shared" si="114"/>
        <v>1.8700000000000001E-2</v>
      </c>
      <c r="O723" s="5">
        <f t="shared" si="115"/>
        <v>3.5884176268230483E-4</v>
      </c>
      <c r="P723" s="5">
        <f t="shared" si="119"/>
        <v>4.0786596523372243E-3</v>
      </c>
      <c r="Q723" s="5">
        <f t="shared" si="120"/>
        <v>4.536142815334987E-3</v>
      </c>
      <c r="R723" s="15">
        <f t="shared" si="121"/>
        <v>4.1773010526526821E-3</v>
      </c>
      <c r="S723">
        <f t="shared" si="116"/>
        <v>0</v>
      </c>
      <c r="T723">
        <f t="shared" si="122"/>
        <v>33</v>
      </c>
      <c r="U723" t="b">
        <f t="shared" si="123"/>
        <v>0</v>
      </c>
      <c r="V723" s="2">
        <v>41215</v>
      </c>
    </row>
    <row r="724" spans="1:22" x14ac:dyDescent="0.2">
      <c r="A724" s="2">
        <v>41222</v>
      </c>
      <c r="B724" s="5">
        <v>1.9100000000000001</v>
      </c>
      <c r="C724" s="5">
        <v>5.7435</v>
      </c>
      <c r="D724" s="5">
        <v>436.64</v>
      </c>
      <c r="E724" s="5">
        <v>404.98</v>
      </c>
      <c r="F724" s="5">
        <v>9.1499999999999998E-2</v>
      </c>
      <c r="G724" s="5">
        <v>0.31</v>
      </c>
      <c r="H724" s="5">
        <v>0.193</v>
      </c>
      <c r="I724" s="3">
        <v>1.5</v>
      </c>
      <c r="J724" t="s">
        <v>633</v>
      </c>
      <c r="K724">
        <v>0</v>
      </c>
      <c r="L724">
        <f t="shared" si="117"/>
        <v>1</v>
      </c>
      <c r="M724" s="5">
        <f t="shared" si="118"/>
        <v>-1.5800743829595398E-2</v>
      </c>
      <c r="N724" s="5">
        <f t="shared" si="114"/>
        <v>1.9100000000000002E-2</v>
      </c>
      <c r="O724" s="5">
        <f t="shared" si="115"/>
        <v>3.6650067181387413E-4</v>
      </c>
      <c r="P724" s="5">
        <f t="shared" si="119"/>
        <v>-1.6167244501409272E-2</v>
      </c>
      <c r="Q724" s="5">
        <f t="shared" si="120"/>
        <v>-1.6800194221898379E-2</v>
      </c>
      <c r="R724" s="15">
        <f t="shared" si="121"/>
        <v>-1.7166694893712253E-2</v>
      </c>
      <c r="S724">
        <f t="shared" si="116"/>
        <v>0</v>
      </c>
      <c r="T724">
        <f t="shared" si="122"/>
        <v>34</v>
      </c>
      <c r="U724" t="b">
        <f t="shared" si="123"/>
        <v>0</v>
      </c>
      <c r="V724" s="2">
        <v>41222</v>
      </c>
    </row>
    <row r="725" spans="1:22" x14ac:dyDescent="0.2">
      <c r="A725" s="2">
        <v>41229</v>
      </c>
      <c r="B725" s="5">
        <v>1.96</v>
      </c>
      <c r="C725" s="5">
        <v>5.7858000000000001</v>
      </c>
      <c r="D725" s="5">
        <v>429.73</v>
      </c>
      <c r="E725" s="5">
        <v>400.05</v>
      </c>
      <c r="F725" s="5">
        <v>7.6100000000000001E-2</v>
      </c>
      <c r="G725" s="5">
        <v>0.3115</v>
      </c>
      <c r="H725" s="5">
        <v>0.191</v>
      </c>
      <c r="I725" s="3">
        <v>1.5</v>
      </c>
      <c r="J725" t="s">
        <v>634</v>
      </c>
      <c r="K725">
        <v>0</v>
      </c>
      <c r="L725">
        <f t="shared" si="117"/>
        <v>2</v>
      </c>
      <c r="M725" s="5">
        <f t="shared" si="118"/>
        <v>-1.5825393917185737E-2</v>
      </c>
      <c r="N725" s="5">
        <f t="shared" si="114"/>
        <v>1.9599999999999999E-2</v>
      </c>
      <c r="O725" s="5">
        <f t="shared" si="115"/>
        <v>3.7607331882894002E-4</v>
      </c>
      <c r="P725" s="5">
        <f t="shared" si="119"/>
        <v>-1.6201467236014677E-2</v>
      </c>
      <c r="Q725" s="5">
        <f t="shared" si="120"/>
        <v>-1.217344066373649E-2</v>
      </c>
      <c r="R725" s="15">
        <f t="shared" si="121"/>
        <v>-1.254951398256543E-2</v>
      </c>
      <c r="S725">
        <f t="shared" si="116"/>
        <v>0</v>
      </c>
      <c r="T725">
        <f t="shared" si="122"/>
        <v>35</v>
      </c>
      <c r="U725" t="b">
        <f t="shared" si="123"/>
        <v>0</v>
      </c>
      <c r="V725" s="2">
        <v>41229</v>
      </c>
    </row>
    <row r="726" spans="1:22" x14ac:dyDescent="0.2">
      <c r="A726" s="2">
        <v>41236</v>
      </c>
      <c r="B726" s="5">
        <v>1.95</v>
      </c>
      <c r="C726" s="5">
        <v>5.66</v>
      </c>
      <c r="D726" s="5">
        <v>444.02</v>
      </c>
      <c r="E726" s="5">
        <v>413.42</v>
      </c>
      <c r="F726" s="5">
        <v>8.6199999999999999E-2</v>
      </c>
      <c r="G726" s="5">
        <v>0.3115</v>
      </c>
      <c r="H726" s="5">
        <v>0.19</v>
      </c>
      <c r="I726" s="3">
        <v>1.5</v>
      </c>
      <c r="J726" t="s">
        <v>635</v>
      </c>
      <c r="K726">
        <v>0</v>
      </c>
      <c r="L726">
        <f t="shared" si="117"/>
        <v>3</v>
      </c>
      <c r="M726" s="5">
        <f t="shared" si="118"/>
        <v>3.3253438205384622E-2</v>
      </c>
      <c r="N726" s="5">
        <f t="shared" si="114"/>
        <v>1.95E-2</v>
      </c>
      <c r="O726" s="5">
        <f t="shared" si="115"/>
        <v>3.7415887736114151E-4</v>
      </c>
      <c r="P726" s="5">
        <f t="shared" si="119"/>
        <v>3.2879279328023481E-2</v>
      </c>
      <c r="Q726" s="5">
        <f t="shared" si="120"/>
        <v>3.3420822397200345E-2</v>
      </c>
      <c r="R726" s="15">
        <f t="shared" si="121"/>
        <v>3.3046663519839203E-2</v>
      </c>
      <c r="S726">
        <f t="shared" si="116"/>
        <v>0</v>
      </c>
      <c r="T726">
        <f t="shared" si="122"/>
        <v>36</v>
      </c>
      <c r="U726" t="b">
        <f t="shared" si="123"/>
        <v>0</v>
      </c>
      <c r="V726" s="2">
        <v>41236</v>
      </c>
    </row>
    <row r="727" spans="1:22" x14ac:dyDescent="0.2">
      <c r="A727" s="2">
        <v>41243</v>
      </c>
      <c r="B727" s="5">
        <v>1.9100000000000001</v>
      </c>
      <c r="C727" s="5">
        <v>5.6733000000000002</v>
      </c>
      <c r="D727" s="5">
        <v>442.08</v>
      </c>
      <c r="E727" s="5">
        <v>411.12</v>
      </c>
      <c r="F727" s="5">
        <v>7.6100000000000001E-2</v>
      </c>
      <c r="G727" s="5">
        <v>0.3105</v>
      </c>
      <c r="H727" s="5">
        <v>0.191</v>
      </c>
      <c r="I727" s="3">
        <v>1.5</v>
      </c>
      <c r="J727" t="s">
        <v>636</v>
      </c>
      <c r="K727">
        <v>0</v>
      </c>
      <c r="L727">
        <f t="shared" si="117"/>
        <v>4</v>
      </c>
      <c r="M727" s="5">
        <f t="shared" si="118"/>
        <v>-4.3691725597946318E-3</v>
      </c>
      <c r="N727" s="5">
        <f t="shared" si="114"/>
        <v>1.9100000000000002E-2</v>
      </c>
      <c r="O727" s="5">
        <f t="shared" si="115"/>
        <v>3.6650067181387413E-4</v>
      </c>
      <c r="P727" s="5">
        <f t="shared" si="119"/>
        <v>-4.735673231608506E-3</v>
      </c>
      <c r="Q727" s="5">
        <f t="shared" si="120"/>
        <v>-5.5633496202409649E-3</v>
      </c>
      <c r="R727" s="15">
        <f t="shared" si="121"/>
        <v>-5.929850292054839E-3</v>
      </c>
      <c r="S727">
        <f t="shared" si="116"/>
        <v>0</v>
      </c>
      <c r="T727">
        <f t="shared" si="122"/>
        <v>37</v>
      </c>
      <c r="U727" t="b">
        <f t="shared" si="123"/>
        <v>0</v>
      </c>
      <c r="V727" s="2">
        <v>41243</v>
      </c>
    </row>
    <row r="728" spans="1:22" x14ac:dyDescent="0.2">
      <c r="A728" s="2">
        <v>41250</v>
      </c>
      <c r="B728" s="5">
        <v>1.88</v>
      </c>
      <c r="C728" s="5">
        <v>5.6738</v>
      </c>
      <c r="D728" s="5">
        <v>441.05</v>
      </c>
      <c r="E728" s="5">
        <v>410.24</v>
      </c>
      <c r="F728" s="5">
        <v>8.1100000000000005E-2</v>
      </c>
      <c r="G728" s="5">
        <v>0.3095</v>
      </c>
      <c r="H728" s="5">
        <v>0.187</v>
      </c>
      <c r="I728" s="3">
        <v>1.5</v>
      </c>
      <c r="J728" t="s">
        <v>637</v>
      </c>
      <c r="K728">
        <v>0</v>
      </c>
      <c r="L728">
        <f t="shared" si="117"/>
        <v>5</v>
      </c>
      <c r="M728" s="5">
        <f t="shared" si="118"/>
        <v>-2.3298950416213993E-3</v>
      </c>
      <c r="N728" s="5">
        <f t="shared" si="114"/>
        <v>1.8799999999999997E-2</v>
      </c>
      <c r="O728" s="5">
        <f t="shared" si="115"/>
        <v>3.6075655593359457E-4</v>
      </c>
      <c r="P728" s="5">
        <f t="shared" si="119"/>
        <v>-2.6906515975549938E-3</v>
      </c>
      <c r="Q728" s="5">
        <f t="shared" si="120"/>
        <v>-2.1404942595835141E-3</v>
      </c>
      <c r="R728" s="15">
        <f t="shared" si="121"/>
        <v>-2.5012508155171087E-3</v>
      </c>
      <c r="S728">
        <f t="shared" si="116"/>
        <v>0</v>
      </c>
      <c r="T728">
        <f t="shared" si="122"/>
        <v>38</v>
      </c>
      <c r="U728" t="b">
        <f t="shared" si="123"/>
        <v>0</v>
      </c>
      <c r="V728" s="2">
        <v>41250</v>
      </c>
    </row>
    <row r="729" spans="1:22" x14ac:dyDescent="0.2">
      <c r="A729" s="2">
        <v>41257</v>
      </c>
      <c r="B729" s="5">
        <v>1.8599999999999999</v>
      </c>
      <c r="C729" s="5">
        <v>5.6204000000000001</v>
      </c>
      <c r="D729" s="5">
        <v>445.16</v>
      </c>
      <c r="E729" s="5">
        <v>413.27</v>
      </c>
      <c r="F729" s="5">
        <v>2.53E-2</v>
      </c>
      <c r="G729" s="5">
        <v>0.308</v>
      </c>
      <c r="H729" s="5">
        <v>0.184</v>
      </c>
      <c r="I729" s="3">
        <v>1.5</v>
      </c>
      <c r="J729" t="s">
        <v>638</v>
      </c>
      <c r="K729">
        <v>0</v>
      </c>
      <c r="L729">
        <f t="shared" si="117"/>
        <v>6</v>
      </c>
      <c r="M729" s="5">
        <f t="shared" si="118"/>
        <v>9.3186713524544551E-3</v>
      </c>
      <c r="N729" s="5">
        <f t="shared" si="114"/>
        <v>1.8599999999999998E-2</v>
      </c>
      <c r="O729" s="5">
        <f t="shared" si="115"/>
        <v>3.569269254486418E-4</v>
      </c>
      <c r="P729" s="5">
        <f t="shared" si="119"/>
        <v>8.9617444270058133E-3</v>
      </c>
      <c r="Q729" s="5">
        <f t="shared" si="120"/>
        <v>7.3859204368174058E-3</v>
      </c>
      <c r="R729" s="15">
        <f t="shared" si="121"/>
        <v>7.028993511368764E-3</v>
      </c>
      <c r="S729">
        <f t="shared" si="116"/>
        <v>0</v>
      </c>
      <c r="T729">
        <f t="shared" si="122"/>
        <v>39</v>
      </c>
      <c r="U729" t="b">
        <f t="shared" si="123"/>
        <v>0</v>
      </c>
      <c r="V729" s="2">
        <v>41257</v>
      </c>
    </row>
    <row r="730" spans="1:22" x14ac:dyDescent="0.2">
      <c r="A730" s="2">
        <v>41264</v>
      </c>
      <c r="B730" s="5">
        <v>1.87</v>
      </c>
      <c r="C730" s="5">
        <v>5.5747</v>
      </c>
      <c r="D730" s="5">
        <v>448.75</v>
      </c>
      <c r="E730" s="5">
        <v>414.81</v>
      </c>
      <c r="F730" s="5">
        <v>5.5800000000000002E-2</v>
      </c>
      <c r="G730" s="5">
        <v>0.31</v>
      </c>
      <c r="H730" s="5">
        <v>0.184</v>
      </c>
      <c r="I730" s="3">
        <v>1.5</v>
      </c>
      <c r="J730" t="s">
        <v>639</v>
      </c>
      <c r="K730">
        <v>1</v>
      </c>
      <c r="L730">
        <f t="shared" si="117"/>
        <v>0</v>
      </c>
      <c r="M730" s="5">
        <f t="shared" si="118"/>
        <v>8.0645161290322509E-3</v>
      </c>
      <c r="N730" s="5">
        <f t="shared" si="114"/>
        <v>1.8700000000000001E-2</v>
      </c>
      <c r="O730" s="5">
        <f t="shared" si="115"/>
        <v>3.5884176268230483E-4</v>
      </c>
      <c r="P730" s="5">
        <f t="shared" si="119"/>
        <v>7.7056743663499461E-3</v>
      </c>
      <c r="Q730" s="5">
        <f t="shared" si="120"/>
        <v>3.7263774287996654E-3</v>
      </c>
      <c r="R730" s="15">
        <f t="shared" si="121"/>
        <v>3.3675356661173605E-3</v>
      </c>
      <c r="S730">
        <f t="shared" si="116"/>
        <v>0</v>
      </c>
      <c r="T730">
        <f t="shared" si="122"/>
        <v>40</v>
      </c>
      <c r="U730" t="b">
        <f t="shared" si="123"/>
        <v>0</v>
      </c>
      <c r="V730" s="2">
        <v>41264</v>
      </c>
    </row>
    <row r="731" spans="1:22" x14ac:dyDescent="0.2">
      <c r="A731" s="2">
        <v>41271</v>
      </c>
      <c r="B731" s="5">
        <v>1.83</v>
      </c>
      <c r="C731" s="5">
        <v>5.5850999999999997</v>
      </c>
      <c r="D731" s="5">
        <v>444.09</v>
      </c>
      <c r="E731" s="5">
        <v>410.3</v>
      </c>
      <c r="F731" s="5">
        <v>0.03</v>
      </c>
      <c r="G731" s="5">
        <v>0.308</v>
      </c>
      <c r="H731" s="5">
        <v>0.186</v>
      </c>
      <c r="I731" s="3">
        <v>1.5</v>
      </c>
      <c r="J731" t="s">
        <v>640</v>
      </c>
      <c r="K731">
        <v>0</v>
      </c>
      <c r="L731">
        <f t="shared" si="117"/>
        <v>1</v>
      </c>
      <c r="M731" s="5">
        <f t="shared" si="118"/>
        <v>-1.0384401114206132E-2</v>
      </c>
      <c r="N731" s="5">
        <f t="shared" si="114"/>
        <v>1.83E-2</v>
      </c>
      <c r="O731" s="5">
        <f t="shared" si="115"/>
        <v>3.5118214983187457E-4</v>
      </c>
      <c r="P731" s="5">
        <f t="shared" si="119"/>
        <v>-1.0735583264038007E-2</v>
      </c>
      <c r="Q731" s="5">
        <f t="shared" si="120"/>
        <v>-1.0872447626624204E-2</v>
      </c>
      <c r="R731" s="15">
        <f t="shared" si="121"/>
        <v>-1.1223629776456079E-2</v>
      </c>
      <c r="S731">
        <f t="shared" si="116"/>
        <v>0</v>
      </c>
      <c r="T731">
        <f t="shared" si="122"/>
        <v>41</v>
      </c>
      <c r="U731" t="b">
        <f t="shared" si="123"/>
        <v>0</v>
      </c>
      <c r="V731" s="2">
        <v>41271</v>
      </c>
    </row>
    <row r="732" spans="1:22" x14ac:dyDescent="0.2">
      <c r="A732" s="2">
        <v>41278</v>
      </c>
      <c r="B732" s="5">
        <v>1.83</v>
      </c>
      <c r="C732" s="5">
        <v>5.6037999999999997</v>
      </c>
      <c r="D732" s="5">
        <v>456.97</v>
      </c>
      <c r="E732" s="5">
        <v>422.5</v>
      </c>
      <c r="F732" s="5">
        <v>6.59E-2</v>
      </c>
      <c r="G732" s="5">
        <v>0.30499999999999999</v>
      </c>
      <c r="H732" s="5">
        <v>0.191</v>
      </c>
      <c r="I732" s="3">
        <v>1.5</v>
      </c>
      <c r="J732" t="s">
        <v>641</v>
      </c>
      <c r="K732">
        <v>0</v>
      </c>
      <c r="L732">
        <f t="shared" si="117"/>
        <v>2</v>
      </c>
      <c r="M732" s="5">
        <f t="shared" si="118"/>
        <v>2.9003129996172161E-2</v>
      </c>
      <c r="N732" s="5">
        <f t="shared" si="114"/>
        <v>1.83E-2</v>
      </c>
      <c r="O732" s="5">
        <f t="shared" si="115"/>
        <v>3.5118214983187457E-4</v>
      </c>
      <c r="P732" s="5">
        <f t="shared" si="119"/>
        <v>2.8651947846340287E-2</v>
      </c>
      <c r="Q732" s="5">
        <f t="shared" si="120"/>
        <v>2.973434072629777E-2</v>
      </c>
      <c r="R732" s="15">
        <f t="shared" si="121"/>
        <v>2.9383158576465895E-2</v>
      </c>
      <c r="S732">
        <f t="shared" si="116"/>
        <v>0</v>
      </c>
      <c r="T732">
        <f t="shared" si="122"/>
        <v>42</v>
      </c>
      <c r="U732" t="b">
        <f t="shared" si="123"/>
        <v>0</v>
      </c>
      <c r="V732" s="2">
        <v>41278</v>
      </c>
    </row>
    <row r="733" spans="1:22" x14ac:dyDescent="0.2">
      <c r="A733" s="2">
        <v>41285</v>
      </c>
      <c r="B733" s="5">
        <v>1.87</v>
      </c>
      <c r="C733" s="5">
        <v>5.5301999999999998</v>
      </c>
      <c r="D733" s="5">
        <v>458.16</v>
      </c>
      <c r="E733" s="5">
        <v>423.15</v>
      </c>
      <c r="F733" s="5">
        <v>6.59E-2</v>
      </c>
      <c r="G733" s="5">
        <v>0.30399999999999999</v>
      </c>
      <c r="H733" s="5">
        <v>0.19500000000000001</v>
      </c>
      <c r="I733" s="3">
        <v>1.5</v>
      </c>
      <c r="J733" t="s">
        <v>642</v>
      </c>
      <c r="K733">
        <v>0</v>
      </c>
      <c r="L733">
        <f t="shared" si="117"/>
        <v>3</v>
      </c>
      <c r="M733" s="5">
        <f t="shared" si="118"/>
        <v>2.6041096789723994E-3</v>
      </c>
      <c r="N733" s="5">
        <f t="shared" si="114"/>
        <v>1.8700000000000001E-2</v>
      </c>
      <c r="O733" s="5">
        <f t="shared" si="115"/>
        <v>3.5884176268230483E-4</v>
      </c>
      <c r="P733" s="5">
        <f t="shared" si="119"/>
        <v>2.2452679162900946E-3</v>
      </c>
      <c r="Q733" s="5">
        <f t="shared" si="120"/>
        <v>1.5384615384614886E-3</v>
      </c>
      <c r="R733" s="15">
        <f t="shared" si="121"/>
        <v>1.1796197757791838E-3</v>
      </c>
      <c r="S733">
        <f t="shared" si="116"/>
        <v>0</v>
      </c>
      <c r="T733">
        <f t="shared" si="122"/>
        <v>43</v>
      </c>
      <c r="U733" t="b">
        <f t="shared" si="123"/>
        <v>0</v>
      </c>
      <c r="V733" s="2">
        <v>41285</v>
      </c>
    </row>
    <row r="734" spans="1:22" x14ac:dyDescent="0.2">
      <c r="A734" s="2">
        <v>41292</v>
      </c>
      <c r="B734" s="5">
        <v>1.85</v>
      </c>
      <c r="C734" s="5">
        <v>5.6001000000000003</v>
      </c>
      <c r="D734" s="5">
        <v>467.57</v>
      </c>
      <c r="E734" s="5">
        <v>432.06</v>
      </c>
      <c r="F734" s="5">
        <v>7.0999999999999994E-2</v>
      </c>
      <c r="G734" s="5">
        <v>0.30199999999999999</v>
      </c>
      <c r="H734" s="5">
        <v>0.20899999999999999</v>
      </c>
      <c r="I734" s="3">
        <v>1.5</v>
      </c>
      <c r="J734" t="s">
        <v>643</v>
      </c>
      <c r="K734">
        <v>0</v>
      </c>
      <c r="L734">
        <f t="shared" si="117"/>
        <v>4</v>
      </c>
      <c r="M734" s="5">
        <f t="shared" si="118"/>
        <v>2.0538676444910031E-2</v>
      </c>
      <c r="N734" s="5">
        <f t="shared" si="114"/>
        <v>1.8500000000000003E-2</v>
      </c>
      <c r="O734" s="5">
        <f t="shared" si="115"/>
        <v>3.5501204423038502E-4</v>
      </c>
      <c r="P734" s="5">
        <f t="shared" si="119"/>
        <v>2.0183664400679646E-2</v>
      </c>
      <c r="Q734" s="5">
        <f t="shared" si="120"/>
        <v>2.1056362991846989E-2</v>
      </c>
      <c r="R734" s="15">
        <f t="shared" si="121"/>
        <v>2.0701350947616604E-2</v>
      </c>
      <c r="S734">
        <f t="shared" si="116"/>
        <v>0</v>
      </c>
      <c r="T734">
        <f t="shared" si="122"/>
        <v>44</v>
      </c>
      <c r="U734" t="b">
        <f t="shared" si="123"/>
        <v>0</v>
      </c>
      <c r="V734" s="2">
        <v>41292</v>
      </c>
    </row>
    <row r="735" spans="1:22" x14ac:dyDescent="0.2">
      <c r="A735" s="2">
        <v>41299</v>
      </c>
      <c r="B735" s="5">
        <v>1.85</v>
      </c>
      <c r="C735" s="5">
        <v>5.5221999999999998</v>
      </c>
      <c r="D735" s="5">
        <v>471.24</v>
      </c>
      <c r="E735" s="5">
        <v>435.12</v>
      </c>
      <c r="F735" s="5">
        <v>7.0999999999999994E-2</v>
      </c>
      <c r="G735" s="5">
        <v>0.30049999999999999</v>
      </c>
      <c r="H735" s="5">
        <v>0.214</v>
      </c>
      <c r="I735" s="3">
        <v>1.5</v>
      </c>
      <c r="J735" t="s">
        <v>644</v>
      </c>
      <c r="K735">
        <v>0</v>
      </c>
      <c r="L735">
        <f t="shared" si="117"/>
        <v>5</v>
      </c>
      <c r="M735" s="5">
        <f t="shared" si="118"/>
        <v>7.8490921145497605E-3</v>
      </c>
      <c r="N735" s="5">
        <f t="shared" si="114"/>
        <v>1.8500000000000003E-2</v>
      </c>
      <c r="O735" s="5">
        <f t="shared" si="115"/>
        <v>3.5501204423038502E-4</v>
      </c>
      <c r="P735" s="5">
        <f t="shared" si="119"/>
        <v>7.4940800703193755E-3</v>
      </c>
      <c r="Q735" s="5">
        <f t="shared" si="120"/>
        <v>7.0823496736565072E-3</v>
      </c>
      <c r="R735" s="15">
        <f t="shared" si="121"/>
        <v>6.7273376294261222E-3</v>
      </c>
      <c r="S735">
        <f t="shared" si="116"/>
        <v>0</v>
      </c>
      <c r="T735">
        <f t="shared" si="122"/>
        <v>45</v>
      </c>
      <c r="U735" t="b">
        <f t="shared" si="123"/>
        <v>0</v>
      </c>
      <c r="V735" s="2">
        <v>41299</v>
      </c>
    </row>
    <row r="736" spans="1:22" x14ac:dyDescent="0.2">
      <c r="A736" s="2">
        <v>41306</v>
      </c>
      <c r="B736" s="5">
        <v>1.88</v>
      </c>
      <c r="C736" s="5">
        <v>5.4550000000000001</v>
      </c>
      <c r="D736" s="5">
        <v>470.69</v>
      </c>
      <c r="E736" s="5">
        <v>434.55</v>
      </c>
      <c r="F736" s="5">
        <v>6.59E-2</v>
      </c>
      <c r="G736" s="5">
        <v>0.29549999999999998</v>
      </c>
      <c r="H736" s="5">
        <v>0.23400000000000001</v>
      </c>
      <c r="I736" s="3">
        <v>1.5</v>
      </c>
      <c r="J736" t="s">
        <v>645</v>
      </c>
      <c r="K736">
        <v>0</v>
      </c>
      <c r="L736">
        <f t="shared" si="117"/>
        <v>6</v>
      </c>
      <c r="M736" s="5">
        <f t="shared" si="118"/>
        <v>-1.1671335200746924E-3</v>
      </c>
      <c r="N736" s="5">
        <f t="shared" si="114"/>
        <v>1.8799999999999997E-2</v>
      </c>
      <c r="O736" s="5">
        <f t="shared" si="115"/>
        <v>3.6075655593359457E-4</v>
      </c>
      <c r="P736" s="5">
        <f t="shared" si="119"/>
        <v>-1.527890076008287E-3</v>
      </c>
      <c r="Q736" s="5">
        <f t="shared" si="120"/>
        <v>-1.3099834528406129E-3</v>
      </c>
      <c r="R736" s="15">
        <f t="shared" si="121"/>
        <v>-1.6707400087742075E-3</v>
      </c>
      <c r="S736">
        <f t="shared" si="116"/>
        <v>0</v>
      </c>
      <c r="T736">
        <f t="shared" si="122"/>
        <v>46</v>
      </c>
      <c r="U736" t="b">
        <f t="shared" si="123"/>
        <v>0</v>
      </c>
      <c r="V736" s="2">
        <v>41306</v>
      </c>
    </row>
    <row r="737" spans="1:22" x14ac:dyDescent="0.2">
      <c r="A737" s="2">
        <v>41313</v>
      </c>
      <c r="B737" s="5">
        <v>1.97</v>
      </c>
      <c r="C737" s="5">
        <v>5.5368000000000004</v>
      </c>
      <c r="D737" s="5">
        <v>472.28</v>
      </c>
      <c r="E737" s="5">
        <v>435.83</v>
      </c>
      <c r="F737" s="5">
        <v>6.59E-2</v>
      </c>
      <c r="G737" s="5">
        <v>0.29199999999999998</v>
      </c>
      <c r="H737" s="5">
        <v>0.22700000000000001</v>
      </c>
      <c r="I737" s="3">
        <v>1.5</v>
      </c>
      <c r="J737" t="s">
        <v>646</v>
      </c>
      <c r="K737">
        <v>0</v>
      </c>
      <c r="L737">
        <f t="shared" si="117"/>
        <v>7</v>
      </c>
      <c r="M737" s="5">
        <f t="shared" si="118"/>
        <v>3.3780195032824256E-3</v>
      </c>
      <c r="N737" s="5">
        <f t="shared" si="114"/>
        <v>1.9699999999999999E-2</v>
      </c>
      <c r="O737" s="5">
        <f t="shared" si="115"/>
        <v>3.7798771633301698E-4</v>
      </c>
      <c r="P737" s="5">
        <f t="shared" si="119"/>
        <v>3.0000317869494086E-3</v>
      </c>
      <c r="Q737" s="5">
        <f t="shared" si="120"/>
        <v>2.9455758830974066E-3</v>
      </c>
      <c r="R737" s="15">
        <f t="shared" si="121"/>
        <v>2.5675881667643896E-3</v>
      </c>
      <c r="S737">
        <f t="shared" si="116"/>
        <v>0</v>
      </c>
      <c r="T737">
        <f t="shared" si="122"/>
        <v>47</v>
      </c>
      <c r="U737" t="b">
        <f t="shared" si="123"/>
        <v>0</v>
      </c>
      <c r="V737" s="2">
        <v>41313</v>
      </c>
    </row>
    <row r="738" spans="1:22" x14ac:dyDescent="0.2">
      <c r="A738" s="2">
        <v>41320</v>
      </c>
      <c r="B738" s="5">
        <v>1.8900000000000001</v>
      </c>
      <c r="C738" s="5">
        <v>5.5434999999999999</v>
      </c>
      <c r="D738" s="5">
        <v>471.1</v>
      </c>
      <c r="E738" s="5">
        <v>434.75</v>
      </c>
      <c r="F738" s="5">
        <v>9.6299999999999997E-2</v>
      </c>
      <c r="G738" s="5">
        <v>0.29010000000000002</v>
      </c>
      <c r="H738" s="5">
        <v>0.22500000000000001</v>
      </c>
      <c r="I738" s="3">
        <v>1.5</v>
      </c>
      <c r="J738" t="s">
        <v>647</v>
      </c>
      <c r="K738">
        <v>0</v>
      </c>
      <c r="L738">
        <f t="shared" si="117"/>
        <v>8</v>
      </c>
      <c r="M738" s="5">
        <f t="shared" si="118"/>
        <v>-2.498517828406821E-3</v>
      </c>
      <c r="N738" s="5">
        <f t="shared" si="114"/>
        <v>1.89E-2</v>
      </c>
      <c r="O738" s="5">
        <f t="shared" si="115"/>
        <v>3.6267130520450941E-4</v>
      </c>
      <c r="P738" s="5">
        <f t="shared" si="119"/>
        <v>-2.8611891336113304E-3</v>
      </c>
      <c r="Q738" s="5">
        <f t="shared" si="120"/>
        <v>-2.4780304247068452E-3</v>
      </c>
      <c r="R738" s="15">
        <f t="shared" si="121"/>
        <v>-2.8407017299113546E-3</v>
      </c>
      <c r="S738">
        <f t="shared" si="116"/>
        <v>0</v>
      </c>
      <c r="T738">
        <f t="shared" si="122"/>
        <v>48</v>
      </c>
      <c r="U738" t="b">
        <f t="shared" si="123"/>
        <v>0</v>
      </c>
      <c r="V738" s="2">
        <v>41320</v>
      </c>
    </row>
    <row r="739" spans="1:22" x14ac:dyDescent="0.2">
      <c r="A739" s="2">
        <v>41327</v>
      </c>
      <c r="B739" s="5">
        <v>1.85</v>
      </c>
      <c r="C739" s="5">
        <v>5.6641000000000004</v>
      </c>
      <c r="D739" s="5">
        <v>471.1</v>
      </c>
      <c r="E739" s="5">
        <v>434.62</v>
      </c>
      <c r="F739" s="5">
        <v>0.1217</v>
      </c>
      <c r="G739" s="5">
        <v>0.28810000000000002</v>
      </c>
      <c r="H739" s="5">
        <v>0.218</v>
      </c>
      <c r="I739" s="3">
        <v>1.5</v>
      </c>
      <c r="J739" t="s">
        <v>648</v>
      </c>
      <c r="K739">
        <v>0</v>
      </c>
      <c r="L739">
        <f t="shared" si="117"/>
        <v>9</v>
      </c>
      <c r="M739" s="5">
        <f t="shared" si="118"/>
        <v>0</v>
      </c>
      <c r="N739" s="5">
        <f t="shared" si="114"/>
        <v>1.8500000000000003E-2</v>
      </c>
      <c r="O739" s="5">
        <f t="shared" si="115"/>
        <v>3.5501204423038502E-4</v>
      </c>
      <c r="P739" s="5">
        <f t="shared" si="119"/>
        <v>-3.5501204423038502E-4</v>
      </c>
      <c r="Q739" s="5">
        <f t="shared" si="120"/>
        <v>-2.9902242668200518E-4</v>
      </c>
      <c r="R739" s="15">
        <f t="shared" si="121"/>
        <v>-6.540344709123902E-4</v>
      </c>
      <c r="S739">
        <f t="shared" si="116"/>
        <v>0</v>
      </c>
      <c r="T739">
        <f t="shared" si="122"/>
        <v>49</v>
      </c>
      <c r="U739" t="b">
        <f t="shared" si="123"/>
        <v>0</v>
      </c>
      <c r="V739" s="2">
        <v>41327</v>
      </c>
    </row>
    <row r="740" spans="1:22" x14ac:dyDescent="0.2">
      <c r="A740" s="2">
        <v>41334</v>
      </c>
      <c r="B740" s="5">
        <v>1.8599999999999999</v>
      </c>
      <c r="C740" s="5">
        <v>5.7542999999999997</v>
      </c>
      <c r="D740" s="5">
        <v>471.86</v>
      </c>
      <c r="E740" s="5">
        <v>434.38</v>
      </c>
      <c r="F740" s="5">
        <v>0.1014</v>
      </c>
      <c r="G740" s="5">
        <v>0.28410000000000002</v>
      </c>
      <c r="H740" s="5">
        <v>0.20599999999999999</v>
      </c>
      <c r="I740" s="3">
        <v>1.5</v>
      </c>
      <c r="J740" t="s">
        <v>649</v>
      </c>
      <c r="K740">
        <v>0</v>
      </c>
      <c r="L740">
        <f t="shared" si="117"/>
        <v>10</v>
      </c>
      <c r="M740" s="5">
        <f t="shared" si="118"/>
        <v>1.6132455954149805E-3</v>
      </c>
      <c r="N740" s="5">
        <f t="shared" si="114"/>
        <v>1.8599999999999998E-2</v>
      </c>
      <c r="O740" s="5">
        <f t="shared" si="115"/>
        <v>3.569269254486418E-4</v>
      </c>
      <c r="P740" s="5">
        <f t="shared" si="119"/>
        <v>1.2563186699663387E-3</v>
      </c>
      <c r="Q740" s="5">
        <f t="shared" si="120"/>
        <v>-5.5220652524046177E-4</v>
      </c>
      <c r="R740" s="15">
        <f t="shared" si="121"/>
        <v>-9.0913345068910356E-4</v>
      </c>
      <c r="S740">
        <f t="shared" si="116"/>
        <v>0</v>
      </c>
      <c r="T740">
        <f t="shared" si="122"/>
        <v>50</v>
      </c>
      <c r="U740" t="b">
        <f t="shared" si="123"/>
        <v>0</v>
      </c>
      <c r="V740" s="2">
        <v>41334</v>
      </c>
    </row>
    <row r="741" spans="1:22" x14ac:dyDescent="0.2">
      <c r="A741" s="2">
        <v>41341</v>
      </c>
      <c r="B741" s="5">
        <v>1.85</v>
      </c>
      <c r="C741" s="5">
        <v>5.7257999999999996</v>
      </c>
      <c r="D741" s="5">
        <v>478.94</v>
      </c>
      <c r="E741" s="5">
        <v>441.68</v>
      </c>
      <c r="F741" s="5">
        <v>8.6199999999999999E-2</v>
      </c>
      <c r="G741" s="5">
        <v>0.28010000000000002</v>
      </c>
      <c r="H741" s="5">
        <v>0.20100000000000001</v>
      </c>
      <c r="I741" s="3">
        <v>1.5</v>
      </c>
      <c r="J741" t="s">
        <v>650</v>
      </c>
      <c r="K741">
        <v>0</v>
      </c>
      <c r="L741">
        <f t="shared" si="117"/>
        <v>11</v>
      </c>
      <c r="M741" s="5">
        <f t="shared" si="118"/>
        <v>1.5004450472597686E-2</v>
      </c>
      <c r="N741" s="5">
        <f t="shared" si="114"/>
        <v>1.8500000000000003E-2</v>
      </c>
      <c r="O741" s="5">
        <f t="shared" si="115"/>
        <v>3.5501204423038502E-4</v>
      </c>
      <c r="P741" s="5">
        <f t="shared" si="119"/>
        <v>1.4649438428367301E-2</v>
      </c>
      <c r="Q741" s="5">
        <f t="shared" si="120"/>
        <v>1.6805561950365977E-2</v>
      </c>
      <c r="R741" s="15">
        <f t="shared" si="121"/>
        <v>1.6450549906135592E-2</v>
      </c>
      <c r="S741">
        <f t="shared" si="116"/>
        <v>0</v>
      </c>
      <c r="T741">
        <f t="shared" si="122"/>
        <v>51</v>
      </c>
      <c r="U741" t="b">
        <f t="shared" si="123"/>
        <v>0</v>
      </c>
      <c r="V741" s="2">
        <v>41341</v>
      </c>
    </row>
    <row r="742" spans="1:22" x14ac:dyDescent="0.2">
      <c r="A742" s="2">
        <v>41348</v>
      </c>
      <c r="B742" s="5">
        <v>1.8199999999999998</v>
      </c>
      <c r="C742" s="5">
        <v>5.7595999999999998</v>
      </c>
      <c r="D742" s="5">
        <v>480.45</v>
      </c>
      <c r="E742" s="5">
        <v>443.69</v>
      </c>
      <c r="F742" s="5">
        <v>8.1100000000000005E-2</v>
      </c>
      <c r="G742" s="5">
        <v>0.28010000000000002</v>
      </c>
      <c r="H742" s="5">
        <v>0.20399999999999999</v>
      </c>
      <c r="I742" s="3">
        <v>1.5</v>
      </c>
      <c r="J742" t="s">
        <v>651</v>
      </c>
      <c r="K742">
        <v>1</v>
      </c>
      <c r="L742">
        <f t="shared" si="117"/>
        <v>0</v>
      </c>
      <c r="M742" s="5">
        <f t="shared" si="118"/>
        <v>3.152795757297433E-3</v>
      </c>
      <c r="N742" s="5">
        <f t="shared" si="114"/>
        <v>1.8199999999999997E-2</v>
      </c>
      <c r="O742" s="5">
        <f t="shared" si="115"/>
        <v>3.4926713664740205E-4</v>
      </c>
      <c r="P742" s="5">
        <f t="shared" si="119"/>
        <v>2.8035286206500309E-3</v>
      </c>
      <c r="Q742" s="5">
        <f t="shared" si="120"/>
        <v>4.5508060134034078E-3</v>
      </c>
      <c r="R742" s="15">
        <f t="shared" si="121"/>
        <v>4.2015388767560058E-3</v>
      </c>
      <c r="S742">
        <f t="shared" si="116"/>
        <v>0</v>
      </c>
      <c r="T742">
        <f t="shared" si="122"/>
        <v>52</v>
      </c>
      <c r="U742" t="b">
        <f t="shared" si="123"/>
        <v>0</v>
      </c>
      <c r="V742" s="2">
        <v>41348</v>
      </c>
    </row>
    <row r="743" spans="1:22" x14ac:dyDescent="0.2">
      <c r="A743" s="2">
        <v>41355</v>
      </c>
      <c r="B743" s="5">
        <v>1.85</v>
      </c>
      <c r="C743" s="5">
        <v>5.8036000000000003</v>
      </c>
      <c r="D743" s="5">
        <v>474.61</v>
      </c>
      <c r="E743" s="5">
        <v>438.2</v>
      </c>
      <c r="F743" s="5">
        <v>6.59E-2</v>
      </c>
      <c r="G743" s="5">
        <v>0.28460000000000002</v>
      </c>
      <c r="H743" s="5">
        <v>0.215</v>
      </c>
      <c r="I743" s="3">
        <v>1.5</v>
      </c>
      <c r="J743" t="s">
        <v>652</v>
      </c>
      <c r="K743">
        <v>0</v>
      </c>
      <c r="L743">
        <f t="shared" si="117"/>
        <v>1</v>
      </c>
      <c r="M743" s="5">
        <f t="shared" si="118"/>
        <v>-1.2155271100010356E-2</v>
      </c>
      <c r="N743" s="5">
        <f t="shared" si="114"/>
        <v>1.8500000000000003E-2</v>
      </c>
      <c r="O743" s="5">
        <f t="shared" si="115"/>
        <v>3.5501204423038502E-4</v>
      </c>
      <c r="P743" s="5">
        <f t="shared" si="119"/>
        <v>-1.2510283144240741E-2</v>
      </c>
      <c r="Q743" s="5">
        <f t="shared" si="120"/>
        <v>-1.237350402307924E-2</v>
      </c>
      <c r="R743" s="15">
        <f t="shared" si="121"/>
        <v>-1.2728516067309625E-2</v>
      </c>
      <c r="S743">
        <f t="shared" si="116"/>
        <v>0</v>
      </c>
      <c r="T743">
        <f t="shared" si="122"/>
        <v>53</v>
      </c>
      <c r="U743" t="b">
        <f t="shared" si="123"/>
        <v>0</v>
      </c>
      <c r="V743" s="2">
        <v>41355</v>
      </c>
    </row>
    <row r="744" spans="1:22" x14ac:dyDescent="0.2">
      <c r="A744" s="2">
        <v>41362</v>
      </c>
      <c r="B744" s="5">
        <v>1.88</v>
      </c>
      <c r="C744" s="5">
        <v>5.8472</v>
      </c>
      <c r="D744" s="5">
        <v>471.21</v>
      </c>
      <c r="E744" s="5">
        <v>434.21</v>
      </c>
      <c r="F744" s="5">
        <v>7.0999999999999994E-2</v>
      </c>
      <c r="G744" s="5">
        <v>0.28260000000000002</v>
      </c>
      <c r="H744" s="5">
        <v>0.21099999999999999</v>
      </c>
      <c r="I744" s="3">
        <v>1.5</v>
      </c>
      <c r="J744" t="s">
        <v>653</v>
      </c>
      <c r="K744">
        <v>0</v>
      </c>
      <c r="L744">
        <f t="shared" si="117"/>
        <v>2</v>
      </c>
      <c r="M744" s="5">
        <f t="shared" si="118"/>
        <v>-7.1637765744506643E-3</v>
      </c>
      <c r="N744" s="5">
        <f t="shared" si="114"/>
        <v>1.8799999999999997E-2</v>
      </c>
      <c r="O744" s="5">
        <f t="shared" si="115"/>
        <v>3.6075655593359457E-4</v>
      </c>
      <c r="P744" s="5">
        <f t="shared" si="119"/>
        <v>-7.5245331303842589E-3</v>
      </c>
      <c r="Q744" s="5">
        <f t="shared" si="120"/>
        <v>-9.1054313099041551E-3</v>
      </c>
      <c r="R744" s="15">
        <f t="shared" si="121"/>
        <v>-9.4661878658377496E-3</v>
      </c>
      <c r="S744">
        <f t="shared" si="116"/>
        <v>0</v>
      </c>
      <c r="T744">
        <f t="shared" si="122"/>
        <v>54</v>
      </c>
      <c r="U744" t="b">
        <f t="shared" si="123"/>
        <v>0</v>
      </c>
      <c r="V744" s="2">
        <v>41362</v>
      </c>
    </row>
    <row r="745" spans="1:22" x14ac:dyDescent="0.2">
      <c r="A745" s="2">
        <v>41369</v>
      </c>
      <c r="B745" s="5">
        <v>1.88</v>
      </c>
      <c r="C745" s="5">
        <v>5.7298999999999998</v>
      </c>
      <c r="D745" s="5">
        <v>463.1</v>
      </c>
      <c r="E745" s="5">
        <v>426.36</v>
      </c>
      <c r="F745" s="5">
        <v>6.08E-2</v>
      </c>
      <c r="G745" s="5">
        <v>0.27939999999999998</v>
      </c>
      <c r="H745" s="5">
        <v>0.21</v>
      </c>
      <c r="I745" s="3">
        <v>1.5</v>
      </c>
      <c r="J745" t="s">
        <v>654</v>
      </c>
      <c r="K745">
        <v>0</v>
      </c>
      <c r="L745">
        <f t="shared" si="117"/>
        <v>3</v>
      </c>
      <c r="M745" s="5">
        <f t="shared" si="118"/>
        <v>-1.7211009953099321E-2</v>
      </c>
      <c r="N745" s="5">
        <f t="shared" si="114"/>
        <v>1.8799999999999997E-2</v>
      </c>
      <c r="O745" s="5">
        <f t="shared" si="115"/>
        <v>3.6075655593359457E-4</v>
      </c>
      <c r="P745" s="5">
        <f t="shared" si="119"/>
        <v>-1.7571766509032916E-2</v>
      </c>
      <c r="Q745" s="5">
        <f t="shared" si="120"/>
        <v>-1.8078809792496653E-2</v>
      </c>
      <c r="R745" s="15">
        <f t="shared" si="121"/>
        <v>-1.8439566348430247E-2</v>
      </c>
      <c r="S745">
        <f t="shared" si="116"/>
        <v>0</v>
      </c>
      <c r="T745">
        <f t="shared" si="122"/>
        <v>55</v>
      </c>
      <c r="U745" t="b">
        <f t="shared" si="123"/>
        <v>0</v>
      </c>
      <c r="V745" s="2">
        <v>41369</v>
      </c>
    </row>
    <row r="746" spans="1:22" x14ac:dyDescent="0.2">
      <c r="A746" s="2">
        <v>41376</v>
      </c>
      <c r="B746" s="5">
        <v>1.8399999999999999</v>
      </c>
      <c r="C746" s="5">
        <v>5.7097999999999995</v>
      </c>
      <c r="D746" s="5">
        <v>470.25</v>
      </c>
      <c r="E746" s="5">
        <v>433.37</v>
      </c>
      <c r="F746" s="5">
        <v>6.08E-2</v>
      </c>
      <c r="G746" s="5">
        <v>0.27760000000000001</v>
      </c>
      <c r="H746" s="5">
        <v>0.21</v>
      </c>
      <c r="I746" s="3">
        <v>1.5</v>
      </c>
      <c r="J746" t="s">
        <v>655</v>
      </c>
      <c r="K746">
        <v>0</v>
      </c>
      <c r="L746">
        <f t="shared" si="117"/>
        <v>4</v>
      </c>
      <c r="M746" s="5">
        <f t="shared" si="118"/>
        <v>1.5439429928741033E-2</v>
      </c>
      <c r="N746" s="5">
        <f t="shared" si="114"/>
        <v>1.84E-2</v>
      </c>
      <c r="O746" s="5">
        <f t="shared" si="115"/>
        <v>3.5309711902553609E-4</v>
      </c>
      <c r="P746" s="5">
        <f t="shared" si="119"/>
        <v>1.5086332809715497E-2</v>
      </c>
      <c r="Q746" s="5">
        <f t="shared" si="120"/>
        <v>1.6441504831597786E-2</v>
      </c>
      <c r="R746" s="15">
        <f t="shared" si="121"/>
        <v>1.608840771257225E-2</v>
      </c>
      <c r="S746">
        <f t="shared" si="116"/>
        <v>0</v>
      </c>
      <c r="T746">
        <f t="shared" si="122"/>
        <v>56</v>
      </c>
      <c r="U746" t="b">
        <f t="shared" si="123"/>
        <v>0</v>
      </c>
      <c r="V746" s="2">
        <v>41376</v>
      </c>
    </row>
    <row r="747" spans="1:22" x14ac:dyDescent="0.2">
      <c r="A747" s="2">
        <v>41383</v>
      </c>
      <c r="B747" s="5">
        <v>1.79</v>
      </c>
      <c r="C747" s="5">
        <v>5.8232999999999997</v>
      </c>
      <c r="D747" s="5">
        <v>465.99</v>
      </c>
      <c r="E747" s="5">
        <v>429.6</v>
      </c>
      <c r="F747" s="5">
        <v>4.5600000000000002E-2</v>
      </c>
      <c r="G747" s="5">
        <v>0.27610000000000001</v>
      </c>
      <c r="H747" s="5">
        <v>0.20799999999999999</v>
      </c>
      <c r="I747" s="3">
        <v>1.5</v>
      </c>
      <c r="J747" t="s">
        <v>656</v>
      </c>
      <c r="K747">
        <v>0</v>
      </c>
      <c r="L747">
        <f t="shared" si="117"/>
        <v>5</v>
      </c>
      <c r="M747" s="5">
        <f t="shared" si="118"/>
        <v>-9.0590111642743221E-3</v>
      </c>
      <c r="N747" s="5">
        <f t="shared" si="114"/>
        <v>1.7899999999999999E-2</v>
      </c>
      <c r="O747" s="5">
        <f t="shared" si="115"/>
        <v>3.4352183312780227E-4</v>
      </c>
      <c r="P747" s="5">
        <f t="shared" si="119"/>
        <v>-9.4025329974021243E-3</v>
      </c>
      <c r="Q747" s="5">
        <f t="shared" si="120"/>
        <v>-8.6992639084384482E-3</v>
      </c>
      <c r="R747" s="15">
        <f t="shared" si="121"/>
        <v>-9.0427857415662505E-3</v>
      </c>
      <c r="S747">
        <f t="shared" si="116"/>
        <v>0</v>
      </c>
      <c r="T747">
        <f t="shared" si="122"/>
        <v>57</v>
      </c>
      <c r="U747" t="b">
        <f t="shared" si="123"/>
        <v>0</v>
      </c>
      <c r="V747" s="2">
        <v>41383</v>
      </c>
    </row>
    <row r="748" spans="1:22" x14ac:dyDescent="0.2">
      <c r="A748" s="2">
        <v>41390</v>
      </c>
      <c r="B748" s="5">
        <v>1.79</v>
      </c>
      <c r="C748" s="5">
        <v>5.8518999999999997</v>
      </c>
      <c r="D748" s="5">
        <v>480.68</v>
      </c>
      <c r="E748" s="5">
        <v>444.82</v>
      </c>
      <c r="F748" s="5">
        <v>5.0700000000000002E-2</v>
      </c>
      <c r="G748" s="5">
        <v>0.27560000000000001</v>
      </c>
      <c r="H748" s="5">
        <v>0.20699999999999999</v>
      </c>
      <c r="I748" s="3">
        <v>1.5</v>
      </c>
      <c r="J748" t="s">
        <v>657</v>
      </c>
      <c r="K748">
        <v>0</v>
      </c>
      <c r="L748">
        <f t="shared" si="117"/>
        <v>6</v>
      </c>
      <c r="M748" s="5">
        <f t="shared" si="118"/>
        <v>3.1524281636944984E-2</v>
      </c>
      <c r="N748" s="5">
        <f t="shared" si="114"/>
        <v>1.7899999999999999E-2</v>
      </c>
      <c r="O748" s="5">
        <f t="shared" si="115"/>
        <v>3.4352183312780227E-4</v>
      </c>
      <c r="P748" s="5">
        <f t="shared" si="119"/>
        <v>3.1180759803817182E-2</v>
      </c>
      <c r="Q748" s="5">
        <f t="shared" si="120"/>
        <v>3.542830540037234E-2</v>
      </c>
      <c r="R748" s="15">
        <f t="shared" si="121"/>
        <v>3.5084783567244537E-2</v>
      </c>
      <c r="S748">
        <f t="shared" si="116"/>
        <v>0</v>
      </c>
      <c r="T748">
        <f t="shared" si="122"/>
        <v>58</v>
      </c>
      <c r="U748" t="b">
        <f t="shared" si="123"/>
        <v>0</v>
      </c>
      <c r="V748" s="2">
        <v>41390</v>
      </c>
    </row>
    <row r="749" spans="1:22" x14ac:dyDescent="0.2">
      <c r="A749" s="2">
        <v>41397</v>
      </c>
      <c r="B749" s="5">
        <v>1.77</v>
      </c>
      <c r="C749" s="5">
        <v>5.8014999999999999</v>
      </c>
      <c r="D749" s="5">
        <v>483.71</v>
      </c>
      <c r="E749" s="5">
        <v>446.38</v>
      </c>
      <c r="F749" s="5">
        <v>4.5600000000000002E-2</v>
      </c>
      <c r="G749" s="5">
        <v>0.27510000000000001</v>
      </c>
      <c r="H749" s="5">
        <v>0.20100000000000001</v>
      </c>
      <c r="I749" s="3">
        <v>1.5</v>
      </c>
      <c r="J749" t="s">
        <v>658</v>
      </c>
      <c r="K749">
        <v>0</v>
      </c>
      <c r="L749">
        <f t="shared" si="117"/>
        <v>7</v>
      </c>
      <c r="M749" s="5">
        <f t="shared" si="118"/>
        <v>6.3035699425812997E-3</v>
      </c>
      <c r="N749" s="5">
        <f t="shared" si="114"/>
        <v>1.77E-2</v>
      </c>
      <c r="O749" s="5">
        <f t="shared" si="115"/>
        <v>3.3969141078871168E-4</v>
      </c>
      <c r="P749" s="5">
        <f t="shared" si="119"/>
        <v>5.963878531792588E-3</v>
      </c>
      <c r="Q749" s="5">
        <f t="shared" si="120"/>
        <v>3.5070365541118864E-3</v>
      </c>
      <c r="R749" s="15">
        <f t="shared" si="121"/>
        <v>3.1673451433231747E-3</v>
      </c>
      <c r="S749">
        <f t="shared" si="116"/>
        <v>0</v>
      </c>
      <c r="T749">
        <f t="shared" si="122"/>
        <v>59</v>
      </c>
      <c r="U749" t="b">
        <f t="shared" si="123"/>
        <v>0</v>
      </c>
      <c r="V749" s="2">
        <v>41397</v>
      </c>
    </row>
    <row r="750" spans="1:22" x14ac:dyDescent="0.2">
      <c r="A750" s="2">
        <v>41404</v>
      </c>
      <c r="B750" s="5">
        <v>1.79</v>
      </c>
      <c r="C750" s="5">
        <v>5.7919999999999998</v>
      </c>
      <c r="D750" s="5">
        <v>488.16</v>
      </c>
      <c r="E750" s="5">
        <v>450.63</v>
      </c>
      <c r="F750" s="5">
        <v>3.5499999999999997E-2</v>
      </c>
      <c r="G750" s="5">
        <v>0.27510000000000001</v>
      </c>
      <c r="H750" s="5">
        <v>0.20300000000000001</v>
      </c>
      <c r="I750" s="3">
        <v>1.5</v>
      </c>
      <c r="J750" t="s">
        <v>659</v>
      </c>
      <c r="K750">
        <v>1</v>
      </c>
      <c r="L750">
        <f t="shared" si="117"/>
        <v>0</v>
      </c>
      <c r="M750" s="5">
        <f t="shared" si="118"/>
        <v>9.1997271092183475E-3</v>
      </c>
      <c r="N750" s="5">
        <f t="shared" si="114"/>
        <v>1.7899999999999999E-2</v>
      </c>
      <c r="O750" s="5">
        <f t="shared" si="115"/>
        <v>3.4352183312780227E-4</v>
      </c>
      <c r="P750" s="5">
        <f t="shared" si="119"/>
        <v>8.8562052760905452E-3</v>
      </c>
      <c r="Q750" s="5">
        <f t="shared" si="120"/>
        <v>9.5210358887047875E-3</v>
      </c>
      <c r="R750" s="15">
        <f t="shared" si="121"/>
        <v>9.1775140555769852E-3</v>
      </c>
      <c r="S750">
        <f t="shared" si="116"/>
        <v>0</v>
      </c>
      <c r="T750">
        <f t="shared" si="122"/>
        <v>60</v>
      </c>
      <c r="U750" t="b">
        <f t="shared" si="123"/>
        <v>0</v>
      </c>
      <c r="V750" s="2">
        <v>41404</v>
      </c>
    </row>
    <row r="751" spans="1:22" x14ac:dyDescent="0.2">
      <c r="A751" s="2">
        <v>41411</v>
      </c>
      <c r="B751" s="5">
        <v>1.75</v>
      </c>
      <c r="C751" s="5">
        <v>5.8539000000000003</v>
      </c>
      <c r="D751" s="5">
        <v>489.27</v>
      </c>
      <c r="E751" s="5">
        <v>451.19</v>
      </c>
      <c r="F751" s="5">
        <v>3.04E-2</v>
      </c>
      <c r="G751" s="5">
        <v>0.27360000000000001</v>
      </c>
      <c r="H751" s="5">
        <v>0.2</v>
      </c>
      <c r="I751" s="3">
        <v>1.5</v>
      </c>
      <c r="J751" t="s">
        <v>660</v>
      </c>
      <c r="K751">
        <v>0</v>
      </c>
      <c r="L751">
        <f t="shared" si="117"/>
        <v>1</v>
      </c>
      <c r="M751" s="5">
        <f t="shared" si="118"/>
        <v>2.2738446411012525E-3</v>
      </c>
      <c r="N751" s="5">
        <f t="shared" si="114"/>
        <v>1.7500000000000002E-2</v>
      </c>
      <c r="O751" s="5">
        <f t="shared" si="115"/>
        <v>3.3586081243575094E-4</v>
      </c>
      <c r="P751" s="5">
        <f t="shared" si="119"/>
        <v>1.9379838286655016E-3</v>
      </c>
      <c r="Q751" s="5">
        <f t="shared" si="120"/>
        <v>1.2427046579233103E-3</v>
      </c>
      <c r="R751" s="15">
        <f t="shared" si="121"/>
        <v>9.0684384548755936E-4</v>
      </c>
      <c r="S751">
        <f t="shared" si="116"/>
        <v>0</v>
      </c>
      <c r="T751">
        <f t="shared" si="122"/>
        <v>61</v>
      </c>
      <c r="U751" t="b">
        <f t="shared" si="123"/>
        <v>0</v>
      </c>
      <c r="V751" s="2">
        <v>41411</v>
      </c>
    </row>
    <row r="752" spans="1:22" x14ac:dyDescent="0.2">
      <c r="A752" s="2">
        <v>41418</v>
      </c>
      <c r="B752" s="5">
        <v>1.76</v>
      </c>
      <c r="C752" s="5">
        <v>5.8319999999999999</v>
      </c>
      <c r="D752" s="5">
        <v>487.15</v>
      </c>
      <c r="E752" s="5">
        <v>449.87</v>
      </c>
      <c r="F752" s="5">
        <v>3.5499999999999997E-2</v>
      </c>
      <c r="G752" s="5">
        <v>0.27274999999999999</v>
      </c>
      <c r="H752" s="5">
        <v>0.2</v>
      </c>
      <c r="I752" s="3">
        <v>1.5</v>
      </c>
      <c r="J752" t="s">
        <v>661</v>
      </c>
      <c r="K752">
        <v>0</v>
      </c>
      <c r="L752">
        <f t="shared" si="117"/>
        <v>2</v>
      </c>
      <c r="M752" s="5">
        <f t="shared" si="118"/>
        <v>-4.3329858769186602E-3</v>
      </c>
      <c r="N752" s="5">
        <f t="shared" si="114"/>
        <v>1.7600000000000001E-2</v>
      </c>
      <c r="O752" s="5">
        <f t="shared" si="115"/>
        <v>3.3777613361496428E-4</v>
      </c>
      <c r="P752" s="5">
        <f t="shared" si="119"/>
        <v>-4.6707620105336245E-3</v>
      </c>
      <c r="Q752" s="5">
        <f t="shared" si="120"/>
        <v>-2.9255967552471729E-3</v>
      </c>
      <c r="R752" s="15">
        <f t="shared" si="121"/>
        <v>-3.2633728888621372E-3</v>
      </c>
      <c r="S752">
        <f t="shared" si="116"/>
        <v>0</v>
      </c>
      <c r="T752">
        <f t="shared" si="122"/>
        <v>62</v>
      </c>
      <c r="U752" t="b">
        <f t="shared" si="123"/>
        <v>0</v>
      </c>
      <c r="V752" s="2">
        <v>41418</v>
      </c>
    </row>
    <row r="753" spans="1:22" x14ac:dyDescent="0.2">
      <c r="A753" s="2">
        <v>41425</v>
      </c>
      <c r="B753" s="5">
        <v>1.75</v>
      </c>
      <c r="C753" s="5">
        <v>5.8690999999999995</v>
      </c>
      <c r="D753" s="5">
        <v>491.71</v>
      </c>
      <c r="E753" s="5">
        <v>453.82</v>
      </c>
      <c r="F753" s="5">
        <v>2.53E-2</v>
      </c>
      <c r="G753" s="5">
        <v>0.27524999999999999</v>
      </c>
      <c r="H753" s="5">
        <v>0.2</v>
      </c>
      <c r="I753" s="3">
        <v>1.5</v>
      </c>
      <c r="J753" t="s">
        <v>662</v>
      </c>
      <c r="K753">
        <v>0</v>
      </c>
      <c r="L753">
        <f t="shared" si="117"/>
        <v>3</v>
      </c>
      <c r="M753" s="5">
        <f t="shared" si="118"/>
        <v>9.360566560607575E-3</v>
      </c>
      <c r="N753" s="5">
        <f t="shared" si="114"/>
        <v>1.7500000000000002E-2</v>
      </c>
      <c r="O753" s="5">
        <f t="shared" si="115"/>
        <v>3.3586081243575094E-4</v>
      </c>
      <c r="P753" s="5">
        <f t="shared" si="119"/>
        <v>9.024705748171824E-3</v>
      </c>
      <c r="Q753" s="5">
        <f t="shared" si="120"/>
        <v>8.7803143130238404E-3</v>
      </c>
      <c r="R753" s="15">
        <f t="shared" si="121"/>
        <v>8.4444535005880894E-3</v>
      </c>
      <c r="S753">
        <f t="shared" si="116"/>
        <v>0</v>
      </c>
      <c r="T753">
        <f t="shared" si="122"/>
        <v>63</v>
      </c>
      <c r="U753" t="b">
        <f t="shared" si="123"/>
        <v>0</v>
      </c>
      <c r="V753" s="2">
        <v>41425</v>
      </c>
    </row>
    <row r="754" spans="1:22" x14ac:dyDescent="0.2">
      <c r="A754" s="2">
        <v>41432</v>
      </c>
      <c r="B754" s="5">
        <v>1.76</v>
      </c>
      <c r="C754" s="5">
        <v>5.7686000000000002</v>
      </c>
      <c r="D754" s="5">
        <v>480.78</v>
      </c>
      <c r="E754" s="5">
        <v>443.33</v>
      </c>
      <c r="F754" s="5">
        <v>4.0599999999999997E-2</v>
      </c>
      <c r="G754" s="5">
        <v>0.27515000000000001</v>
      </c>
      <c r="H754" s="5">
        <v>0.20300000000000001</v>
      </c>
      <c r="I754" s="3">
        <v>1.5</v>
      </c>
      <c r="J754" t="s">
        <v>663</v>
      </c>
      <c r="K754">
        <v>0</v>
      </c>
      <c r="L754">
        <f t="shared" si="117"/>
        <v>4</v>
      </c>
      <c r="M754" s="5">
        <f t="shared" si="118"/>
        <v>-2.2228549348193072E-2</v>
      </c>
      <c r="N754" s="5">
        <f t="shared" si="114"/>
        <v>1.7600000000000001E-2</v>
      </c>
      <c r="O754" s="5">
        <f t="shared" si="115"/>
        <v>3.3777613361496428E-4</v>
      </c>
      <c r="P754" s="5">
        <f t="shared" si="119"/>
        <v>-2.2566325481808036E-2</v>
      </c>
      <c r="Q754" s="5">
        <f t="shared" si="120"/>
        <v>-2.3114891366621149E-2</v>
      </c>
      <c r="R754" s="15">
        <f t="shared" si="121"/>
        <v>-2.3452667500236113E-2</v>
      </c>
      <c r="S754">
        <f t="shared" si="116"/>
        <v>0</v>
      </c>
      <c r="T754">
        <f t="shared" si="122"/>
        <v>64</v>
      </c>
      <c r="U754" t="b">
        <f t="shared" si="123"/>
        <v>0</v>
      </c>
      <c r="V754" s="2">
        <v>41432</v>
      </c>
    </row>
    <row r="755" spans="1:22" x14ac:dyDescent="0.2">
      <c r="A755" s="2">
        <v>41439</v>
      </c>
      <c r="B755" s="5">
        <v>1.75</v>
      </c>
      <c r="C755" s="5">
        <v>5.7164000000000001</v>
      </c>
      <c r="D755" s="5">
        <v>474.03</v>
      </c>
      <c r="E755" s="5">
        <v>436.29</v>
      </c>
      <c r="F755" s="5">
        <v>4.0599999999999997E-2</v>
      </c>
      <c r="G755" s="5">
        <v>0.27274999999999999</v>
      </c>
      <c r="H755" s="5">
        <v>0.20899999999999999</v>
      </c>
      <c r="I755" s="3">
        <v>1.5</v>
      </c>
      <c r="J755" t="s">
        <v>664</v>
      </c>
      <c r="K755">
        <v>0</v>
      </c>
      <c r="L755">
        <f t="shared" si="117"/>
        <v>5</v>
      </c>
      <c r="M755" s="5">
        <f t="shared" si="118"/>
        <v>-1.4039685511044508E-2</v>
      </c>
      <c r="N755" s="5">
        <f t="shared" si="114"/>
        <v>1.7500000000000002E-2</v>
      </c>
      <c r="O755" s="5">
        <f t="shared" si="115"/>
        <v>3.3586081243575094E-4</v>
      </c>
      <c r="P755" s="5">
        <f t="shared" si="119"/>
        <v>-1.4375546323480259E-2</v>
      </c>
      <c r="Q755" s="5">
        <f t="shared" si="120"/>
        <v>-1.5879818645252897E-2</v>
      </c>
      <c r="R755" s="15">
        <f t="shared" si="121"/>
        <v>-1.6215679457688648E-2</v>
      </c>
      <c r="S755">
        <f t="shared" si="116"/>
        <v>0</v>
      </c>
      <c r="T755">
        <f t="shared" si="122"/>
        <v>65</v>
      </c>
      <c r="U755" t="b">
        <f t="shared" si="123"/>
        <v>0</v>
      </c>
      <c r="V755" s="2">
        <v>41439</v>
      </c>
    </row>
    <row r="756" spans="1:22" x14ac:dyDescent="0.2">
      <c r="A756" s="2">
        <v>41446</v>
      </c>
      <c r="B756" s="5">
        <v>1.6800000000000002</v>
      </c>
      <c r="C756" s="5">
        <v>6.0583</v>
      </c>
      <c r="D756" s="5">
        <v>471.23</v>
      </c>
      <c r="E756" s="5">
        <v>434.14</v>
      </c>
      <c r="F756" s="5">
        <v>4.0599999999999997E-2</v>
      </c>
      <c r="G756" s="5">
        <v>0.27274999999999999</v>
      </c>
      <c r="H756" s="5">
        <v>0.216</v>
      </c>
      <c r="I756" s="3">
        <v>1.5</v>
      </c>
      <c r="J756" t="s">
        <v>665</v>
      </c>
      <c r="K756">
        <v>1</v>
      </c>
      <c r="L756">
        <f t="shared" si="117"/>
        <v>0</v>
      </c>
      <c r="M756" s="5">
        <f t="shared" si="118"/>
        <v>-5.9067991477331772E-3</v>
      </c>
      <c r="N756" s="5">
        <f t="shared" si="114"/>
        <v>1.6800000000000002E-2</v>
      </c>
      <c r="O756" s="5">
        <f t="shared" si="115"/>
        <v>3.2245233184702293E-4</v>
      </c>
      <c r="P756" s="5">
        <f t="shared" si="119"/>
        <v>-6.2292514795802001E-3</v>
      </c>
      <c r="Q756" s="5">
        <f t="shared" si="120"/>
        <v>-4.9279149189760396E-3</v>
      </c>
      <c r="R756" s="15">
        <f t="shared" si="121"/>
        <v>-5.2503672508230625E-3</v>
      </c>
      <c r="S756">
        <f t="shared" si="116"/>
        <v>0</v>
      </c>
      <c r="T756">
        <f t="shared" si="122"/>
        <v>66</v>
      </c>
      <c r="U756" t="b">
        <f t="shared" si="123"/>
        <v>0</v>
      </c>
      <c r="V756" s="2">
        <v>41446</v>
      </c>
    </row>
    <row r="757" spans="1:22" x14ac:dyDescent="0.2">
      <c r="A757" s="2">
        <v>41453</v>
      </c>
      <c r="B757" s="5">
        <v>1.6600000000000001</v>
      </c>
      <c r="C757" s="5">
        <v>6.0698999999999996</v>
      </c>
      <c r="D757" s="5">
        <v>468.79</v>
      </c>
      <c r="E757" s="5">
        <v>431.03</v>
      </c>
      <c r="F757" s="5">
        <v>3.04E-2</v>
      </c>
      <c r="G757" s="5">
        <v>0.27310000000000001</v>
      </c>
      <c r="H757" s="5">
        <v>0.218</v>
      </c>
      <c r="I757" s="3">
        <v>1.5</v>
      </c>
      <c r="J757" t="s">
        <v>666</v>
      </c>
      <c r="K757">
        <v>0</v>
      </c>
      <c r="L757">
        <f t="shared" si="117"/>
        <v>1</v>
      </c>
      <c r="M757" s="5">
        <f t="shared" si="118"/>
        <v>-5.1779385862530392E-3</v>
      </c>
      <c r="N757" s="5">
        <f t="shared" si="114"/>
        <v>1.66E-2</v>
      </c>
      <c r="O757" s="5">
        <f t="shared" si="115"/>
        <v>3.1862094122270257E-4</v>
      </c>
      <c r="P757" s="5">
        <f t="shared" si="119"/>
        <v>-5.4965595274757417E-3</v>
      </c>
      <c r="Q757" s="5">
        <f t="shared" si="120"/>
        <v>-7.1635877827429528E-3</v>
      </c>
      <c r="R757" s="15">
        <f t="shared" si="121"/>
        <v>-7.4822087239656554E-3</v>
      </c>
      <c r="S757">
        <f t="shared" si="116"/>
        <v>0</v>
      </c>
      <c r="T757">
        <f t="shared" si="122"/>
        <v>67</v>
      </c>
      <c r="U757" t="b">
        <f t="shared" si="123"/>
        <v>0</v>
      </c>
      <c r="V757" s="2">
        <v>41453</v>
      </c>
    </row>
    <row r="758" spans="1:22" x14ac:dyDescent="0.2">
      <c r="A758" s="2">
        <v>41460</v>
      </c>
      <c r="B758" s="5">
        <v>1.6600000000000001</v>
      </c>
      <c r="C758" s="5">
        <v>6.2515999999999998</v>
      </c>
      <c r="D758" s="5">
        <v>479.07</v>
      </c>
      <c r="E758" s="5">
        <v>441.75</v>
      </c>
      <c r="F758" s="5">
        <v>3.5499999999999997E-2</v>
      </c>
      <c r="G758" s="5">
        <v>0.26989999999999997</v>
      </c>
      <c r="H758" s="5">
        <v>0.217</v>
      </c>
      <c r="I758" s="3">
        <v>1.5</v>
      </c>
      <c r="J758" t="s">
        <v>667</v>
      </c>
      <c r="K758">
        <v>0</v>
      </c>
      <c r="L758">
        <f t="shared" si="117"/>
        <v>2</v>
      </c>
      <c r="M758" s="5">
        <f t="shared" si="118"/>
        <v>2.1928795409458246E-2</v>
      </c>
      <c r="N758" s="5">
        <f t="shared" si="114"/>
        <v>1.66E-2</v>
      </c>
      <c r="O758" s="5">
        <f t="shared" si="115"/>
        <v>3.1862094122270257E-4</v>
      </c>
      <c r="P758" s="5">
        <f t="shared" si="119"/>
        <v>2.1610174468235543E-2</v>
      </c>
      <c r="Q758" s="5">
        <f t="shared" si="120"/>
        <v>2.4870658654850164E-2</v>
      </c>
      <c r="R758" s="15">
        <f t="shared" si="121"/>
        <v>2.4552037713627461E-2</v>
      </c>
      <c r="S758">
        <f t="shared" si="116"/>
        <v>0</v>
      </c>
      <c r="T758">
        <f t="shared" si="122"/>
        <v>68</v>
      </c>
      <c r="U758" t="b">
        <f t="shared" si="123"/>
        <v>0</v>
      </c>
      <c r="V758" s="2">
        <v>41460</v>
      </c>
    </row>
    <row r="759" spans="1:22" x14ac:dyDescent="0.2">
      <c r="A759" s="2">
        <v>41467</v>
      </c>
      <c r="B759" s="5">
        <v>1.6800000000000002</v>
      </c>
      <c r="C759" s="5">
        <v>6.0629999999999997</v>
      </c>
      <c r="D759" s="5">
        <v>491.9</v>
      </c>
      <c r="E759" s="5">
        <v>454</v>
      </c>
      <c r="F759" s="5">
        <v>3.04E-2</v>
      </c>
      <c r="G759" s="5">
        <v>0.2676</v>
      </c>
      <c r="H759" s="5">
        <v>0.22</v>
      </c>
      <c r="I759" s="3">
        <v>1.5</v>
      </c>
      <c r="J759" t="s">
        <v>668</v>
      </c>
      <c r="K759">
        <v>0</v>
      </c>
      <c r="L759">
        <f t="shared" si="117"/>
        <v>3</v>
      </c>
      <c r="M759" s="5">
        <f t="shared" si="118"/>
        <v>2.6781054960652861E-2</v>
      </c>
      <c r="N759" s="5">
        <f t="shared" si="114"/>
        <v>1.6800000000000002E-2</v>
      </c>
      <c r="O759" s="5">
        <f t="shared" si="115"/>
        <v>3.2245233184702293E-4</v>
      </c>
      <c r="P759" s="5">
        <f t="shared" si="119"/>
        <v>2.6458602628805838E-2</v>
      </c>
      <c r="Q759" s="5">
        <f t="shared" si="120"/>
        <v>2.773061686474243E-2</v>
      </c>
      <c r="R759" s="15">
        <f t="shared" si="121"/>
        <v>2.7408164532895407E-2</v>
      </c>
      <c r="S759">
        <f t="shared" si="116"/>
        <v>0</v>
      </c>
      <c r="T759">
        <f t="shared" si="122"/>
        <v>69</v>
      </c>
      <c r="U759" t="b">
        <f t="shared" si="123"/>
        <v>0</v>
      </c>
      <c r="V759" s="2">
        <v>41467</v>
      </c>
    </row>
    <row r="760" spans="1:22" x14ac:dyDescent="0.2">
      <c r="A760" s="2">
        <v>41474</v>
      </c>
      <c r="B760" s="5">
        <v>1.7</v>
      </c>
      <c r="C760" s="5">
        <v>5.9671000000000003</v>
      </c>
      <c r="D760" s="5">
        <v>496.18</v>
      </c>
      <c r="E760" s="5">
        <v>457.86</v>
      </c>
      <c r="F760" s="5">
        <v>2.0299999999999999E-2</v>
      </c>
      <c r="G760" s="5">
        <v>0.26469999999999999</v>
      </c>
      <c r="H760" s="5">
        <v>0.22</v>
      </c>
      <c r="I760" s="3">
        <v>1.5</v>
      </c>
      <c r="J760" t="s">
        <v>669</v>
      </c>
      <c r="K760">
        <v>0</v>
      </c>
      <c r="L760">
        <f t="shared" si="117"/>
        <v>4</v>
      </c>
      <c r="M760" s="5">
        <f t="shared" si="118"/>
        <v>8.700955478755823E-3</v>
      </c>
      <c r="N760" s="5">
        <f t="shared" si="114"/>
        <v>1.7000000000000001E-2</v>
      </c>
      <c r="O760" s="5">
        <f t="shared" si="115"/>
        <v>3.262835463815339E-4</v>
      </c>
      <c r="P760" s="5">
        <f t="shared" si="119"/>
        <v>8.3746719323742891E-3</v>
      </c>
      <c r="Q760" s="5">
        <f t="shared" si="120"/>
        <v>8.5022026431718078E-3</v>
      </c>
      <c r="R760" s="15">
        <f t="shared" si="121"/>
        <v>8.175919096790274E-3</v>
      </c>
      <c r="S760">
        <f t="shared" si="116"/>
        <v>0</v>
      </c>
      <c r="T760">
        <f t="shared" si="122"/>
        <v>70</v>
      </c>
      <c r="U760" t="b">
        <f t="shared" si="123"/>
        <v>0</v>
      </c>
      <c r="V760" s="2">
        <v>41474</v>
      </c>
    </row>
    <row r="761" spans="1:22" x14ac:dyDescent="0.2">
      <c r="A761" s="2">
        <v>41481</v>
      </c>
      <c r="B761" s="5">
        <v>1.72</v>
      </c>
      <c r="C761" s="5">
        <v>5.9241000000000001</v>
      </c>
      <c r="D761" s="5">
        <v>494.22</v>
      </c>
      <c r="E761" s="5">
        <v>456</v>
      </c>
      <c r="F761" s="5">
        <v>1.52E-2</v>
      </c>
      <c r="G761" s="5">
        <v>0.26500000000000001</v>
      </c>
      <c r="H761" s="5">
        <v>0.22600000000000001</v>
      </c>
      <c r="I761" s="3">
        <v>1.5</v>
      </c>
      <c r="J761" t="s">
        <v>670</v>
      </c>
      <c r="K761">
        <v>0</v>
      </c>
      <c r="L761">
        <f t="shared" si="117"/>
        <v>5</v>
      </c>
      <c r="M761" s="5">
        <f t="shared" si="118"/>
        <v>-3.9501793703897725E-3</v>
      </c>
      <c r="N761" s="5">
        <f t="shared" si="114"/>
        <v>1.72E-2</v>
      </c>
      <c r="O761" s="5">
        <f t="shared" si="115"/>
        <v>3.3011458484311085E-4</v>
      </c>
      <c r="P761" s="5">
        <f t="shared" si="119"/>
        <v>-4.2802939552328834E-3</v>
      </c>
      <c r="Q761" s="5">
        <f t="shared" si="120"/>
        <v>-4.0623771458524471E-3</v>
      </c>
      <c r="R761" s="15">
        <f t="shared" si="121"/>
        <v>-4.392491730695558E-3</v>
      </c>
      <c r="S761">
        <f t="shared" si="116"/>
        <v>0</v>
      </c>
      <c r="T761">
        <f t="shared" si="122"/>
        <v>71</v>
      </c>
      <c r="U761" t="b">
        <f t="shared" si="123"/>
        <v>0</v>
      </c>
      <c r="V761" s="2">
        <v>41481</v>
      </c>
    </row>
    <row r="762" spans="1:22" x14ac:dyDescent="0.2">
      <c r="A762" s="2">
        <v>41488</v>
      </c>
      <c r="B762" s="5">
        <v>1.72</v>
      </c>
      <c r="C762" s="5">
        <v>5.9382999999999999</v>
      </c>
      <c r="D762" s="5">
        <v>497.29</v>
      </c>
      <c r="E762" s="5">
        <v>458.7</v>
      </c>
      <c r="F762" s="5">
        <v>3.04E-2</v>
      </c>
      <c r="G762" s="5">
        <v>0.2666</v>
      </c>
      <c r="H762" s="5">
        <v>0.22800000000000001</v>
      </c>
      <c r="I762" s="3">
        <v>1.5</v>
      </c>
      <c r="J762" t="s">
        <v>671</v>
      </c>
      <c r="K762">
        <v>0</v>
      </c>
      <c r="L762">
        <f t="shared" si="117"/>
        <v>6</v>
      </c>
      <c r="M762" s="5">
        <f t="shared" si="118"/>
        <v>6.2118085063331829E-3</v>
      </c>
      <c r="N762" s="5">
        <f t="shared" si="114"/>
        <v>1.72E-2</v>
      </c>
      <c r="O762" s="5">
        <f t="shared" si="115"/>
        <v>3.3011458484311085E-4</v>
      </c>
      <c r="P762" s="5">
        <f t="shared" si="119"/>
        <v>5.8816939214900721E-3</v>
      </c>
      <c r="Q762" s="5">
        <f t="shared" si="120"/>
        <v>5.921052631578938E-3</v>
      </c>
      <c r="R762" s="15">
        <f t="shared" si="121"/>
        <v>5.5909380467358272E-3</v>
      </c>
      <c r="S762">
        <f t="shared" si="116"/>
        <v>0</v>
      </c>
      <c r="T762">
        <f t="shared" si="122"/>
        <v>72</v>
      </c>
      <c r="U762" t="b">
        <f t="shared" si="123"/>
        <v>0</v>
      </c>
      <c r="V762" s="2">
        <v>41488</v>
      </c>
    </row>
    <row r="763" spans="1:22" x14ac:dyDescent="0.2">
      <c r="A763" s="2">
        <v>41495</v>
      </c>
      <c r="B763" s="5">
        <v>1.73</v>
      </c>
      <c r="C763" s="5">
        <v>5.8502000000000001</v>
      </c>
      <c r="D763" s="5">
        <v>500.51</v>
      </c>
      <c r="E763" s="5">
        <v>461.24</v>
      </c>
      <c r="F763" s="5">
        <v>5.0700000000000002E-2</v>
      </c>
      <c r="G763" s="5">
        <v>0.26469999999999999</v>
      </c>
      <c r="H763" s="5">
        <v>0.22700000000000001</v>
      </c>
      <c r="I763" s="3">
        <v>1.5</v>
      </c>
      <c r="J763" t="s">
        <v>672</v>
      </c>
      <c r="K763">
        <v>0</v>
      </c>
      <c r="L763">
        <f t="shared" si="117"/>
        <v>7</v>
      </c>
      <c r="M763" s="5">
        <f t="shared" si="118"/>
        <v>6.4750950149812248E-3</v>
      </c>
      <c r="N763" s="5">
        <f t="shared" si="114"/>
        <v>1.7299999999999999E-2</v>
      </c>
      <c r="O763" s="5">
        <f t="shared" si="115"/>
        <v>3.3203003805182263E-4</v>
      </c>
      <c r="P763" s="5">
        <f t="shared" si="119"/>
        <v>6.1430649769294021E-3</v>
      </c>
      <c r="Q763" s="5">
        <f t="shared" si="120"/>
        <v>5.5373882712013156E-3</v>
      </c>
      <c r="R763" s="15">
        <f t="shared" si="121"/>
        <v>5.205358233149493E-3</v>
      </c>
      <c r="S763">
        <f t="shared" si="116"/>
        <v>0</v>
      </c>
      <c r="T763">
        <f t="shared" si="122"/>
        <v>73</v>
      </c>
      <c r="U763" t="b">
        <f t="shared" si="123"/>
        <v>0</v>
      </c>
      <c r="V763" s="2">
        <v>41495</v>
      </c>
    </row>
    <row r="764" spans="1:22" x14ac:dyDescent="0.2">
      <c r="A764" s="2">
        <v>41502</v>
      </c>
      <c r="B764" s="5">
        <v>1.73</v>
      </c>
      <c r="C764" s="5">
        <v>5.9149000000000003</v>
      </c>
      <c r="D764" s="5">
        <v>501.67</v>
      </c>
      <c r="E764" s="5">
        <v>462.21</v>
      </c>
      <c r="F764" s="5">
        <v>3.5499999999999997E-2</v>
      </c>
      <c r="G764" s="5">
        <v>0.2641</v>
      </c>
      <c r="H764" s="5">
        <v>0.22600000000000001</v>
      </c>
      <c r="I764" s="3">
        <v>1.5</v>
      </c>
      <c r="J764" t="s">
        <v>673</v>
      </c>
      <c r="K764">
        <v>0</v>
      </c>
      <c r="L764">
        <f t="shared" si="117"/>
        <v>8</v>
      </c>
      <c r="M764" s="5">
        <f t="shared" si="118"/>
        <v>2.3176360112686645E-3</v>
      </c>
      <c r="N764" s="5">
        <f t="shared" si="114"/>
        <v>1.7299999999999999E-2</v>
      </c>
      <c r="O764" s="5">
        <f t="shared" si="115"/>
        <v>3.3203003805182263E-4</v>
      </c>
      <c r="P764" s="5">
        <f t="shared" si="119"/>
        <v>1.9856059732168418E-3</v>
      </c>
      <c r="Q764" s="5">
        <f t="shared" si="120"/>
        <v>2.1030266238832862E-3</v>
      </c>
      <c r="R764" s="15">
        <f t="shared" si="121"/>
        <v>1.7709965858314636E-3</v>
      </c>
      <c r="S764">
        <f t="shared" si="116"/>
        <v>0</v>
      </c>
      <c r="T764">
        <f t="shared" si="122"/>
        <v>74</v>
      </c>
      <c r="U764" t="b">
        <f t="shared" si="123"/>
        <v>0</v>
      </c>
      <c r="V764" s="2">
        <v>41502</v>
      </c>
    </row>
    <row r="765" spans="1:22" x14ac:dyDescent="0.2">
      <c r="A765" s="2">
        <v>41509</v>
      </c>
      <c r="B765" s="5">
        <v>1.73</v>
      </c>
      <c r="C765" s="5">
        <v>6.0162000000000004</v>
      </c>
      <c r="D765" s="5">
        <v>501.24</v>
      </c>
      <c r="E765" s="5">
        <v>461.15</v>
      </c>
      <c r="F765" s="5">
        <v>2.53E-2</v>
      </c>
      <c r="G765" s="5">
        <v>0.2621</v>
      </c>
      <c r="H765" s="5">
        <v>0.22500000000000001</v>
      </c>
      <c r="I765" s="3">
        <v>1.5</v>
      </c>
      <c r="J765" t="s">
        <v>674</v>
      </c>
      <c r="K765">
        <v>0</v>
      </c>
      <c r="L765">
        <f t="shared" si="117"/>
        <v>9</v>
      </c>
      <c r="M765" s="5">
        <f t="shared" si="118"/>
        <v>-8.5713716187929556E-4</v>
      </c>
      <c r="N765" s="5">
        <f t="shared" si="114"/>
        <v>1.7299999999999999E-2</v>
      </c>
      <c r="O765" s="5">
        <f t="shared" si="115"/>
        <v>3.3203003805182263E-4</v>
      </c>
      <c r="P765" s="5">
        <f t="shared" si="119"/>
        <v>-1.1891671999311182E-3</v>
      </c>
      <c r="Q765" s="5">
        <f t="shared" si="120"/>
        <v>-2.2933298717033868E-3</v>
      </c>
      <c r="R765" s="15">
        <f t="shared" si="121"/>
        <v>-2.6253599097552094E-3</v>
      </c>
      <c r="S765">
        <f t="shared" si="116"/>
        <v>0</v>
      </c>
      <c r="T765">
        <f t="shared" si="122"/>
        <v>75</v>
      </c>
      <c r="U765" t="b">
        <f t="shared" si="123"/>
        <v>0</v>
      </c>
      <c r="V765" s="2">
        <v>41509</v>
      </c>
    </row>
    <row r="766" spans="1:22" x14ac:dyDescent="0.2">
      <c r="A766" s="2">
        <v>41516</v>
      </c>
      <c r="B766" s="5">
        <v>1.7</v>
      </c>
      <c r="C766" s="5">
        <v>6.1158000000000001</v>
      </c>
      <c r="D766" s="5">
        <v>496.78</v>
      </c>
      <c r="E766" s="5">
        <v>456.88</v>
      </c>
      <c r="F766" s="5">
        <v>2.0299999999999999E-2</v>
      </c>
      <c r="G766" s="5">
        <v>0.25950000000000001</v>
      </c>
      <c r="H766" s="5">
        <v>0.224</v>
      </c>
      <c r="I766" s="3">
        <v>1.5</v>
      </c>
      <c r="J766" t="s">
        <v>675</v>
      </c>
      <c r="K766">
        <v>0</v>
      </c>
      <c r="L766">
        <f t="shared" si="117"/>
        <v>10</v>
      </c>
      <c r="M766" s="5">
        <f t="shared" si="118"/>
        <v>-8.8979331258479677E-3</v>
      </c>
      <c r="N766" s="5">
        <f t="shared" si="114"/>
        <v>1.7000000000000001E-2</v>
      </c>
      <c r="O766" s="5">
        <f t="shared" si="115"/>
        <v>3.262835463815339E-4</v>
      </c>
      <c r="P766" s="5">
        <f t="shared" si="119"/>
        <v>-9.2242166722295016E-3</v>
      </c>
      <c r="Q766" s="5">
        <f t="shared" si="120"/>
        <v>-9.259460045538237E-3</v>
      </c>
      <c r="R766" s="15">
        <f t="shared" si="121"/>
        <v>-9.5857435919197709E-3</v>
      </c>
      <c r="S766">
        <f t="shared" si="116"/>
        <v>0</v>
      </c>
      <c r="T766">
        <f t="shared" si="122"/>
        <v>76</v>
      </c>
      <c r="U766" t="b">
        <f t="shared" si="123"/>
        <v>0</v>
      </c>
      <c r="V766" s="2">
        <v>41516</v>
      </c>
    </row>
    <row r="767" spans="1:22" x14ac:dyDescent="0.2">
      <c r="A767" s="2">
        <v>41523</v>
      </c>
      <c r="B767" s="5">
        <v>1.71</v>
      </c>
      <c r="C767" s="5">
        <v>6.0796999999999999</v>
      </c>
      <c r="D767" s="5">
        <v>502.8</v>
      </c>
      <c r="E767" s="5">
        <v>462.22</v>
      </c>
      <c r="F767" s="5">
        <v>1.52E-2</v>
      </c>
      <c r="G767" s="5">
        <v>0.25640000000000002</v>
      </c>
      <c r="H767" s="5">
        <v>0.22500000000000001</v>
      </c>
      <c r="I767" s="3">
        <v>1.5</v>
      </c>
      <c r="J767" t="s">
        <v>676</v>
      </c>
      <c r="K767">
        <v>0</v>
      </c>
      <c r="L767">
        <f t="shared" si="117"/>
        <v>11</v>
      </c>
      <c r="M767" s="5">
        <f t="shared" si="118"/>
        <v>1.2118040178751288E-2</v>
      </c>
      <c r="N767" s="5">
        <f t="shared" si="114"/>
        <v>1.7100000000000001E-2</v>
      </c>
      <c r="O767" s="5">
        <f t="shared" si="115"/>
        <v>3.2819908762027339E-4</v>
      </c>
      <c r="P767" s="5">
        <f t="shared" si="119"/>
        <v>1.1789841091131015E-2</v>
      </c>
      <c r="Q767" s="5">
        <f t="shared" si="120"/>
        <v>1.1687970583085239E-2</v>
      </c>
      <c r="R767" s="15">
        <f t="shared" si="121"/>
        <v>1.1359771495464965E-2</v>
      </c>
      <c r="S767">
        <f t="shared" si="116"/>
        <v>0</v>
      </c>
      <c r="T767">
        <f t="shared" si="122"/>
        <v>77</v>
      </c>
      <c r="U767" t="b">
        <f t="shared" si="123"/>
        <v>0</v>
      </c>
      <c r="V767" s="2">
        <v>41523</v>
      </c>
    </row>
    <row r="768" spans="1:22" x14ac:dyDescent="0.2">
      <c r="A768" s="2">
        <v>41530</v>
      </c>
      <c r="B768" s="5">
        <v>1.76</v>
      </c>
      <c r="C768" s="5">
        <v>5.9314</v>
      </c>
      <c r="D768" s="5">
        <v>506.38</v>
      </c>
      <c r="E768" s="5">
        <v>464.57</v>
      </c>
      <c r="F768" s="5">
        <v>1.01E-2</v>
      </c>
      <c r="G768" s="5">
        <v>0.25390000000000001</v>
      </c>
      <c r="H768" s="5">
        <v>0.223</v>
      </c>
      <c r="I768" s="3">
        <v>1.5</v>
      </c>
      <c r="J768" t="s">
        <v>677</v>
      </c>
      <c r="K768">
        <v>0</v>
      </c>
      <c r="L768">
        <f t="shared" si="117"/>
        <v>12</v>
      </c>
      <c r="M768" s="5">
        <f t="shared" si="118"/>
        <v>7.120127287191691E-3</v>
      </c>
      <c r="N768" s="5">
        <f t="shared" si="114"/>
        <v>1.7600000000000001E-2</v>
      </c>
      <c r="O768" s="5">
        <f t="shared" si="115"/>
        <v>3.3777613361496428E-4</v>
      </c>
      <c r="P768" s="5">
        <f t="shared" si="119"/>
        <v>6.7823511535767267E-3</v>
      </c>
      <c r="Q768" s="5">
        <f t="shared" si="120"/>
        <v>5.0841590584569385E-3</v>
      </c>
      <c r="R768" s="15">
        <f t="shared" si="121"/>
        <v>4.7463829248419742E-3</v>
      </c>
      <c r="S768">
        <f t="shared" si="116"/>
        <v>0</v>
      </c>
      <c r="T768">
        <f t="shared" si="122"/>
        <v>78</v>
      </c>
      <c r="U768" t="b">
        <f t="shared" si="123"/>
        <v>0</v>
      </c>
      <c r="V768" s="2">
        <v>41530</v>
      </c>
    </row>
    <row r="769" spans="1:22" x14ac:dyDescent="0.2">
      <c r="A769" s="2">
        <v>41537</v>
      </c>
      <c r="B769" s="5">
        <v>1.7</v>
      </c>
      <c r="C769" s="5">
        <v>5.9333</v>
      </c>
      <c r="D769" s="5">
        <v>511.3</v>
      </c>
      <c r="E769" s="5">
        <v>469.33</v>
      </c>
      <c r="F769" s="5">
        <v>1.01E-2</v>
      </c>
      <c r="G769" s="5">
        <v>0.24959999999999999</v>
      </c>
      <c r="H769" s="5">
        <v>0.221</v>
      </c>
      <c r="I769" s="3">
        <v>1.5</v>
      </c>
      <c r="J769" t="s">
        <v>678</v>
      </c>
      <c r="K769">
        <v>1</v>
      </c>
      <c r="L769">
        <f t="shared" si="117"/>
        <v>0</v>
      </c>
      <c r="M769" s="5">
        <f t="shared" si="118"/>
        <v>9.7160235396342998E-3</v>
      </c>
      <c r="N769" s="5">
        <f t="shared" si="114"/>
        <v>1.7000000000000001E-2</v>
      </c>
      <c r="O769" s="5">
        <f t="shared" si="115"/>
        <v>3.262835463815339E-4</v>
      </c>
      <c r="P769" s="5">
        <f t="shared" si="119"/>
        <v>9.3897399932527659E-3</v>
      </c>
      <c r="Q769" s="5">
        <f t="shared" si="120"/>
        <v>1.0246033966894164E-2</v>
      </c>
      <c r="R769" s="15">
        <f t="shared" si="121"/>
        <v>9.9197504205126297E-3</v>
      </c>
      <c r="S769">
        <f t="shared" si="116"/>
        <v>0</v>
      </c>
      <c r="T769">
        <f t="shared" si="122"/>
        <v>79</v>
      </c>
      <c r="U769" t="b">
        <f t="shared" si="123"/>
        <v>0</v>
      </c>
      <c r="V769" s="2">
        <v>41537</v>
      </c>
    </row>
    <row r="770" spans="1:22" x14ac:dyDescent="0.2">
      <c r="A770" s="2">
        <v>41544</v>
      </c>
      <c r="B770" s="5">
        <v>1.69</v>
      </c>
      <c r="C770" s="5">
        <v>5.9892000000000003</v>
      </c>
      <c r="D770" s="5">
        <v>508.15</v>
      </c>
      <c r="E770" s="5">
        <v>465.62</v>
      </c>
      <c r="F770" s="5">
        <v>1.01E-2</v>
      </c>
      <c r="G770" s="5">
        <v>0.24834999999999999</v>
      </c>
      <c r="H770" s="5">
        <v>0.224</v>
      </c>
      <c r="I770" s="3">
        <v>1.5</v>
      </c>
      <c r="J770" t="s">
        <v>679</v>
      </c>
      <c r="K770">
        <v>0</v>
      </c>
      <c r="L770">
        <f t="shared" si="117"/>
        <v>1</v>
      </c>
      <c r="M770" s="5">
        <f t="shared" si="118"/>
        <v>-6.1607666731861022E-3</v>
      </c>
      <c r="N770" s="5">
        <f t="shared" si="114"/>
        <v>1.6899999999999998E-2</v>
      </c>
      <c r="O770" s="5">
        <f t="shared" si="115"/>
        <v>3.2436796112444988E-4</v>
      </c>
      <c r="P770" s="5">
        <f t="shared" si="119"/>
        <v>-6.485134634310552E-3</v>
      </c>
      <c r="Q770" s="5">
        <f t="shared" si="120"/>
        <v>-7.9048856881085428E-3</v>
      </c>
      <c r="R770" s="15">
        <f t="shared" si="121"/>
        <v>-8.2292536492329926E-3</v>
      </c>
      <c r="S770">
        <f t="shared" si="116"/>
        <v>0</v>
      </c>
      <c r="T770">
        <f t="shared" si="122"/>
        <v>80</v>
      </c>
      <c r="U770" t="b">
        <f t="shared" si="123"/>
        <v>0</v>
      </c>
      <c r="V770" s="2">
        <v>41544</v>
      </c>
    </row>
    <row r="771" spans="1:22" x14ac:dyDescent="0.2">
      <c r="A771" s="2">
        <v>41551</v>
      </c>
      <c r="B771" s="5">
        <v>1.69</v>
      </c>
      <c r="C771" s="5">
        <v>5.9709000000000003</v>
      </c>
      <c r="D771" s="5">
        <v>507.46</v>
      </c>
      <c r="E771" s="5">
        <v>464.31</v>
      </c>
      <c r="F771" s="5">
        <v>2.0299999999999999E-2</v>
      </c>
      <c r="G771" s="5">
        <v>0.24285000000000001</v>
      </c>
      <c r="H771" s="5">
        <v>0.22500000000000001</v>
      </c>
      <c r="I771" s="3">
        <v>1.5</v>
      </c>
      <c r="J771" t="s">
        <v>680</v>
      </c>
      <c r="K771">
        <v>0</v>
      </c>
      <c r="L771">
        <f t="shared" si="117"/>
        <v>2</v>
      </c>
      <c r="M771" s="5">
        <f t="shared" si="118"/>
        <v>-1.357866771622529E-3</v>
      </c>
      <c r="N771" s="5">
        <f t="shared" ref="N771:N834" si="124">B771/100</f>
        <v>1.6899999999999998E-2</v>
      </c>
      <c r="O771" s="5">
        <f t="shared" ref="O771:O834" si="125">(1+N771/4)^(1/13)-1</f>
        <v>3.2436796112444988E-4</v>
      </c>
      <c r="P771" s="5">
        <f t="shared" si="119"/>
        <v>-1.6822347327469789E-3</v>
      </c>
      <c r="Q771" s="5">
        <f t="shared" si="120"/>
        <v>-2.8134530303680627E-3</v>
      </c>
      <c r="R771" s="15">
        <f t="shared" si="121"/>
        <v>-3.1378209914925126E-3</v>
      </c>
      <c r="S771">
        <f t="shared" ref="S771:S834" si="126">IF(I771&lt;I770,1,0)</f>
        <v>0</v>
      </c>
      <c r="T771">
        <f t="shared" si="122"/>
        <v>81</v>
      </c>
      <c r="U771" t="b">
        <f t="shared" si="123"/>
        <v>0</v>
      </c>
      <c r="V771" s="2">
        <v>41551</v>
      </c>
    </row>
    <row r="772" spans="1:22" x14ac:dyDescent="0.2">
      <c r="A772" s="2">
        <v>41558</v>
      </c>
      <c r="B772" s="5">
        <v>1.6800000000000002</v>
      </c>
      <c r="C772" s="5">
        <v>6.0011999999999999</v>
      </c>
      <c r="D772" s="5">
        <v>505.05</v>
      </c>
      <c r="E772" s="5">
        <v>462.35</v>
      </c>
      <c r="F772" s="5">
        <v>5.5800000000000002E-2</v>
      </c>
      <c r="G772" s="5">
        <v>0.24360000000000001</v>
      </c>
      <c r="H772" s="5">
        <v>0.22700000000000001</v>
      </c>
      <c r="I772" s="3">
        <v>1.5</v>
      </c>
      <c r="J772" t="s">
        <v>681</v>
      </c>
      <c r="K772">
        <v>0</v>
      </c>
      <c r="L772">
        <f t="shared" ref="L772:L835" si="127">IF(K772=1,0,L771+1)</f>
        <v>3</v>
      </c>
      <c r="M772" s="5">
        <f t="shared" ref="M772:M835" si="128">D772/D771-1</f>
        <v>-4.7491427895793858E-3</v>
      </c>
      <c r="N772" s="5">
        <f t="shared" si="124"/>
        <v>1.6800000000000002E-2</v>
      </c>
      <c r="O772" s="5">
        <f t="shared" si="125"/>
        <v>3.2245233184702293E-4</v>
      </c>
      <c r="P772" s="5">
        <f t="shared" ref="P772:P835" si="129">M772-O772</f>
        <v>-5.0715951214264088E-3</v>
      </c>
      <c r="Q772" s="5">
        <f t="shared" ref="Q772:Q835" si="130">E772/E771-1</f>
        <v>-4.2213176541534558E-3</v>
      </c>
      <c r="R772" s="15">
        <f t="shared" ref="R772:R835" si="131">Q772-O772</f>
        <v>-4.5437699860004788E-3</v>
      </c>
      <c r="S772">
        <f t="shared" si="126"/>
        <v>0</v>
      </c>
      <c r="T772">
        <f t="shared" si="122"/>
        <v>82</v>
      </c>
      <c r="U772" t="b">
        <f t="shared" si="123"/>
        <v>0</v>
      </c>
      <c r="V772" s="2">
        <v>41558</v>
      </c>
    </row>
    <row r="773" spans="1:22" x14ac:dyDescent="0.2">
      <c r="A773" s="2">
        <v>41565</v>
      </c>
      <c r="B773" s="5">
        <v>1.7</v>
      </c>
      <c r="C773" s="5">
        <v>5.9</v>
      </c>
      <c r="D773" s="5">
        <v>519.41</v>
      </c>
      <c r="E773" s="5">
        <v>475.72</v>
      </c>
      <c r="F773" s="5">
        <v>2.0299999999999999E-2</v>
      </c>
      <c r="G773" s="5">
        <v>0.24055000000000001</v>
      </c>
      <c r="H773" s="5">
        <v>0.224</v>
      </c>
      <c r="I773" s="3">
        <v>1.5</v>
      </c>
      <c r="J773" t="s">
        <v>682</v>
      </c>
      <c r="K773">
        <v>0</v>
      </c>
      <c r="L773">
        <f t="shared" si="127"/>
        <v>4</v>
      </c>
      <c r="M773" s="5">
        <f t="shared" si="128"/>
        <v>2.843282843282835E-2</v>
      </c>
      <c r="N773" s="5">
        <f t="shared" si="124"/>
        <v>1.7000000000000001E-2</v>
      </c>
      <c r="O773" s="5">
        <f t="shared" si="125"/>
        <v>3.262835463815339E-4</v>
      </c>
      <c r="P773" s="5">
        <f t="shared" si="129"/>
        <v>2.8106544886446816E-2</v>
      </c>
      <c r="Q773" s="5">
        <f t="shared" si="130"/>
        <v>2.8917486752460198E-2</v>
      </c>
      <c r="R773" s="15">
        <f t="shared" si="131"/>
        <v>2.8591203206078664E-2</v>
      </c>
      <c r="S773">
        <f t="shared" si="126"/>
        <v>0</v>
      </c>
      <c r="T773">
        <f t="shared" si="122"/>
        <v>83</v>
      </c>
      <c r="U773" t="b">
        <f t="shared" si="123"/>
        <v>0</v>
      </c>
      <c r="V773" s="2">
        <v>41565</v>
      </c>
    </row>
    <row r="774" spans="1:22" x14ac:dyDescent="0.2">
      <c r="A774" s="2">
        <v>41572</v>
      </c>
      <c r="B774" s="5">
        <v>1.67</v>
      </c>
      <c r="C774" s="5">
        <v>5.8931000000000004</v>
      </c>
      <c r="D774" s="5">
        <v>537.58000000000004</v>
      </c>
      <c r="E774" s="5">
        <v>494.21</v>
      </c>
      <c r="F774" s="5">
        <v>3.04E-2</v>
      </c>
      <c r="G774" s="5">
        <v>0.23685</v>
      </c>
      <c r="H774" s="5">
        <v>0.22800000000000001</v>
      </c>
      <c r="I774" s="3">
        <v>1.5</v>
      </c>
      <c r="J774" t="s">
        <v>683</v>
      </c>
      <c r="K774">
        <v>1</v>
      </c>
      <c r="L774">
        <f t="shared" si="127"/>
        <v>0</v>
      </c>
      <c r="M774" s="5">
        <f t="shared" si="128"/>
        <v>3.4981998806338011E-2</v>
      </c>
      <c r="N774" s="5">
        <f t="shared" si="124"/>
        <v>1.67E-2</v>
      </c>
      <c r="O774" s="5">
        <f t="shared" si="125"/>
        <v>3.2053665854703262E-4</v>
      </c>
      <c r="P774" s="5">
        <f t="shared" si="129"/>
        <v>3.4661462147790978E-2</v>
      </c>
      <c r="Q774" s="5">
        <f t="shared" si="130"/>
        <v>3.8867400992180112E-2</v>
      </c>
      <c r="R774" s="15">
        <f t="shared" si="131"/>
        <v>3.854686433363308E-2</v>
      </c>
      <c r="S774">
        <f t="shared" si="126"/>
        <v>0</v>
      </c>
      <c r="T774">
        <f t="shared" ref="T774:T837" si="132">IF(S774=1,0,T773+1)</f>
        <v>84</v>
      </c>
      <c r="U774" t="b">
        <f t="shared" ref="U774:U837" si="133">IF(S774=1,IF(R774&gt;0,1,0))</f>
        <v>0</v>
      </c>
      <c r="V774" s="2">
        <v>41572</v>
      </c>
    </row>
    <row r="775" spans="1:22" x14ac:dyDescent="0.2">
      <c r="A775" s="2">
        <v>41579</v>
      </c>
      <c r="B775" s="5">
        <v>1.6800000000000002</v>
      </c>
      <c r="C775" s="5">
        <v>5.9716000000000005</v>
      </c>
      <c r="D775" s="5">
        <v>534.98</v>
      </c>
      <c r="E775" s="5">
        <v>491.5</v>
      </c>
      <c r="F775" s="5">
        <v>3.5499999999999997E-2</v>
      </c>
      <c r="G775" s="5">
        <v>0.23774999999999999</v>
      </c>
      <c r="H775" s="5">
        <v>0.22600000000000001</v>
      </c>
      <c r="I775" s="3">
        <v>1.5</v>
      </c>
      <c r="J775" t="s">
        <v>684</v>
      </c>
      <c r="K775">
        <v>0</v>
      </c>
      <c r="L775">
        <f t="shared" si="127"/>
        <v>1</v>
      </c>
      <c r="M775" s="5">
        <f t="shared" si="128"/>
        <v>-4.8364894527326285E-3</v>
      </c>
      <c r="N775" s="5">
        <f t="shared" si="124"/>
        <v>1.6800000000000002E-2</v>
      </c>
      <c r="O775" s="5">
        <f t="shared" si="125"/>
        <v>3.2245233184702293E-4</v>
      </c>
      <c r="P775" s="5">
        <f t="shared" si="129"/>
        <v>-5.1589417845796515E-3</v>
      </c>
      <c r="Q775" s="5">
        <f t="shared" si="130"/>
        <v>-5.4834989174642468E-3</v>
      </c>
      <c r="R775" s="15">
        <f t="shared" si="131"/>
        <v>-5.8059512493112697E-3</v>
      </c>
      <c r="S775">
        <f t="shared" si="126"/>
        <v>0</v>
      </c>
      <c r="T775">
        <f t="shared" si="132"/>
        <v>85</v>
      </c>
      <c r="U775" t="b">
        <f t="shared" si="133"/>
        <v>0</v>
      </c>
      <c r="V775" s="2">
        <v>41579</v>
      </c>
    </row>
    <row r="776" spans="1:22" x14ac:dyDescent="0.2">
      <c r="A776" s="2">
        <v>41586</v>
      </c>
      <c r="B776" s="5">
        <v>1.6400000000000001</v>
      </c>
      <c r="C776" s="5">
        <v>6.1365999999999996</v>
      </c>
      <c r="D776" s="5">
        <v>537.98</v>
      </c>
      <c r="E776" s="5">
        <v>493.79</v>
      </c>
      <c r="F776" s="5">
        <v>5.0700000000000002E-2</v>
      </c>
      <c r="G776" s="5">
        <v>0.2394</v>
      </c>
      <c r="H776" s="5">
        <v>0.217</v>
      </c>
      <c r="I776" s="3">
        <v>1.5</v>
      </c>
      <c r="J776" t="s">
        <v>685</v>
      </c>
      <c r="K776">
        <v>0</v>
      </c>
      <c r="L776">
        <f t="shared" si="127"/>
        <v>2</v>
      </c>
      <c r="M776" s="5">
        <f t="shared" si="128"/>
        <v>5.6076862686456064E-3</v>
      </c>
      <c r="N776" s="5">
        <f t="shared" si="124"/>
        <v>1.6400000000000001E-2</v>
      </c>
      <c r="O776" s="5">
        <f t="shared" si="125"/>
        <v>3.1478937449169742E-4</v>
      </c>
      <c r="P776" s="5">
        <f t="shared" si="129"/>
        <v>5.292896894153909E-3</v>
      </c>
      <c r="Q776" s="5">
        <f t="shared" si="130"/>
        <v>4.6592065106816349E-3</v>
      </c>
      <c r="R776" s="15">
        <f t="shared" si="131"/>
        <v>4.3444171361899375E-3</v>
      </c>
      <c r="S776">
        <f t="shared" si="126"/>
        <v>0</v>
      </c>
      <c r="T776">
        <f t="shared" si="132"/>
        <v>86</v>
      </c>
      <c r="U776" t="b">
        <f t="shared" si="133"/>
        <v>0</v>
      </c>
      <c r="V776" s="2">
        <v>41586</v>
      </c>
    </row>
    <row r="777" spans="1:22" x14ac:dyDescent="0.2">
      <c r="A777" s="2">
        <v>41593</v>
      </c>
      <c r="B777" s="5">
        <v>1.67</v>
      </c>
      <c r="C777" s="5">
        <v>6.1134000000000004</v>
      </c>
      <c r="D777" s="5">
        <v>543.74</v>
      </c>
      <c r="E777" s="5">
        <v>500.22</v>
      </c>
      <c r="F777" s="5">
        <v>6.59E-2</v>
      </c>
      <c r="G777" s="5">
        <v>0.23810000000000001</v>
      </c>
      <c r="H777" s="5">
        <v>0.218</v>
      </c>
      <c r="I777" s="3">
        <v>1.5</v>
      </c>
      <c r="J777" t="s">
        <v>686</v>
      </c>
      <c r="K777">
        <v>0</v>
      </c>
      <c r="L777">
        <f t="shared" si="127"/>
        <v>3</v>
      </c>
      <c r="M777" s="5">
        <f t="shared" si="128"/>
        <v>1.070671772184828E-2</v>
      </c>
      <c r="N777" s="5">
        <f t="shared" si="124"/>
        <v>1.67E-2</v>
      </c>
      <c r="O777" s="5">
        <f t="shared" si="125"/>
        <v>3.2053665854703262E-4</v>
      </c>
      <c r="P777" s="5">
        <f t="shared" si="129"/>
        <v>1.0386181063301247E-2</v>
      </c>
      <c r="Q777" s="5">
        <f t="shared" si="130"/>
        <v>1.3021729885173805E-2</v>
      </c>
      <c r="R777" s="15">
        <f t="shared" si="131"/>
        <v>1.2701193226626772E-2</v>
      </c>
      <c r="S777">
        <f t="shared" si="126"/>
        <v>0</v>
      </c>
      <c r="T777">
        <f t="shared" si="132"/>
        <v>87</v>
      </c>
      <c r="U777" t="b">
        <f t="shared" si="133"/>
        <v>0</v>
      </c>
      <c r="V777" s="2">
        <v>41593</v>
      </c>
    </row>
    <row r="778" spans="1:22" x14ac:dyDescent="0.2">
      <c r="A778" s="2">
        <v>41600</v>
      </c>
      <c r="B778" s="5">
        <v>1.65</v>
      </c>
      <c r="C778" s="5">
        <v>6.0636000000000001</v>
      </c>
      <c r="D778" s="5">
        <v>538.82000000000005</v>
      </c>
      <c r="E778" s="5">
        <v>495.51</v>
      </c>
      <c r="F778" s="5">
        <v>7.0999999999999994E-2</v>
      </c>
      <c r="G778" s="5">
        <v>0.2366</v>
      </c>
      <c r="H778" s="5">
        <v>0.223</v>
      </c>
      <c r="I778" s="3">
        <v>1.5</v>
      </c>
      <c r="J778" t="s">
        <v>687</v>
      </c>
      <c r="K778">
        <v>0</v>
      </c>
      <c r="L778">
        <f t="shared" si="127"/>
        <v>4</v>
      </c>
      <c r="M778" s="5">
        <f t="shared" si="128"/>
        <v>-9.0484422702026279E-3</v>
      </c>
      <c r="N778" s="5">
        <f t="shared" si="124"/>
        <v>1.6500000000000001E-2</v>
      </c>
      <c r="O778" s="5">
        <f t="shared" si="125"/>
        <v>3.167051798715903E-4</v>
      </c>
      <c r="P778" s="5">
        <f t="shared" si="129"/>
        <v>-9.3651474500742182E-3</v>
      </c>
      <c r="Q778" s="5">
        <f t="shared" si="130"/>
        <v>-9.4158570229100347E-3</v>
      </c>
      <c r="R778" s="15">
        <f t="shared" si="131"/>
        <v>-9.732562202781625E-3</v>
      </c>
      <c r="S778">
        <f t="shared" si="126"/>
        <v>0</v>
      </c>
      <c r="T778">
        <f t="shared" si="132"/>
        <v>88</v>
      </c>
      <c r="U778" t="b">
        <f t="shared" si="133"/>
        <v>0</v>
      </c>
      <c r="V778" s="2">
        <v>41600</v>
      </c>
    </row>
    <row r="779" spans="1:22" x14ac:dyDescent="0.2">
      <c r="A779" s="2">
        <v>41607</v>
      </c>
      <c r="B779" s="5">
        <v>1.6800000000000002</v>
      </c>
      <c r="C779" s="5">
        <v>6.1269</v>
      </c>
      <c r="D779" s="5">
        <v>542.79</v>
      </c>
      <c r="E779" s="5">
        <v>498.25</v>
      </c>
      <c r="F779" s="5">
        <v>5.5800000000000002E-2</v>
      </c>
      <c r="G779" s="5">
        <v>0.23910000000000001</v>
      </c>
      <c r="H779" s="5">
        <v>0.23400000000000001</v>
      </c>
      <c r="I779" s="3">
        <v>1.5</v>
      </c>
      <c r="J779" t="s">
        <v>688</v>
      </c>
      <c r="K779">
        <v>0</v>
      </c>
      <c r="L779">
        <f t="shared" si="127"/>
        <v>5</v>
      </c>
      <c r="M779" s="5">
        <f t="shared" si="128"/>
        <v>7.367952191826399E-3</v>
      </c>
      <c r="N779" s="5">
        <f t="shared" si="124"/>
        <v>1.6800000000000002E-2</v>
      </c>
      <c r="O779" s="5">
        <f t="shared" si="125"/>
        <v>3.2245233184702293E-4</v>
      </c>
      <c r="P779" s="5">
        <f t="shared" si="129"/>
        <v>7.0454998599793761E-3</v>
      </c>
      <c r="Q779" s="5">
        <f t="shared" si="130"/>
        <v>5.5296563136970622E-3</v>
      </c>
      <c r="R779" s="15">
        <f t="shared" si="131"/>
        <v>5.2072039818500393E-3</v>
      </c>
      <c r="S779">
        <f t="shared" si="126"/>
        <v>0</v>
      </c>
      <c r="T779">
        <f t="shared" si="132"/>
        <v>89</v>
      </c>
      <c r="U779" t="b">
        <f t="shared" si="133"/>
        <v>0</v>
      </c>
      <c r="V779" s="2">
        <v>41607</v>
      </c>
    </row>
    <row r="780" spans="1:22" x14ac:dyDescent="0.2">
      <c r="A780" s="2">
        <v>41614</v>
      </c>
      <c r="B780" s="5">
        <v>1.65</v>
      </c>
      <c r="C780" s="5">
        <v>6.1630000000000003</v>
      </c>
      <c r="D780" s="5">
        <v>532.23</v>
      </c>
      <c r="E780" s="5">
        <v>487.54</v>
      </c>
      <c r="F780" s="5">
        <v>5.5800000000000002E-2</v>
      </c>
      <c r="G780" s="5">
        <v>0.24085000000000001</v>
      </c>
      <c r="H780" s="5">
        <v>0.248</v>
      </c>
      <c r="I780" s="3">
        <v>1.5</v>
      </c>
      <c r="J780" t="s">
        <v>689</v>
      </c>
      <c r="K780">
        <v>1</v>
      </c>
      <c r="L780">
        <f t="shared" si="127"/>
        <v>0</v>
      </c>
      <c r="M780" s="5">
        <f t="shared" si="128"/>
        <v>-1.9455037859945734E-2</v>
      </c>
      <c r="N780" s="5">
        <f t="shared" si="124"/>
        <v>1.6500000000000001E-2</v>
      </c>
      <c r="O780" s="5">
        <f t="shared" si="125"/>
        <v>3.167051798715903E-4</v>
      </c>
      <c r="P780" s="5">
        <f t="shared" si="129"/>
        <v>-1.9771743039817324E-2</v>
      </c>
      <c r="Q780" s="5">
        <f t="shared" si="130"/>
        <v>-2.1495233316608076E-2</v>
      </c>
      <c r="R780" s="15">
        <f t="shared" si="131"/>
        <v>-2.1811938496479666E-2</v>
      </c>
      <c r="S780">
        <f t="shared" si="126"/>
        <v>0</v>
      </c>
      <c r="T780">
        <f t="shared" si="132"/>
        <v>90</v>
      </c>
      <c r="U780" t="b">
        <f t="shared" si="133"/>
        <v>0</v>
      </c>
      <c r="V780" s="2">
        <v>41614</v>
      </c>
    </row>
    <row r="781" spans="1:22" x14ac:dyDescent="0.2">
      <c r="A781" s="2">
        <v>41621</v>
      </c>
      <c r="B781" s="5">
        <v>1.65</v>
      </c>
      <c r="C781" s="5">
        <v>6.1788999999999996</v>
      </c>
      <c r="D781" s="5">
        <v>527.67999999999995</v>
      </c>
      <c r="E781" s="5">
        <v>484.27</v>
      </c>
      <c r="F781" s="5">
        <v>6.08E-2</v>
      </c>
      <c r="G781" s="5">
        <v>0.24385000000000001</v>
      </c>
      <c r="H781" s="5">
        <v>0.28199999999999997</v>
      </c>
      <c r="I781" s="3">
        <v>1.5</v>
      </c>
      <c r="J781" t="s">
        <v>690</v>
      </c>
      <c r="K781">
        <v>0</v>
      </c>
      <c r="L781">
        <f t="shared" si="127"/>
        <v>1</v>
      </c>
      <c r="M781" s="5">
        <f t="shared" si="128"/>
        <v>-8.5489356105444836E-3</v>
      </c>
      <c r="N781" s="5">
        <f t="shared" si="124"/>
        <v>1.6500000000000001E-2</v>
      </c>
      <c r="O781" s="5">
        <f t="shared" si="125"/>
        <v>3.167051798715903E-4</v>
      </c>
      <c r="P781" s="5">
        <f t="shared" si="129"/>
        <v>-8.8656407904160739E-3</v>
      </c>
      <c r="Q781" s="5">
        <f t="shared" si="130"/>
        <v>-6.7071419780941888E-3</v>
      </c>
      <c r="R781" s="15">
        <f t="shared" si="131"/>
        <v>-7.0238471579657791E-3</v>
      </c>
      <c r="S781">
        <f t="shared" si="126"/>
        <v>0</v>
      </c>
      <c r="T781">
        <f t="shared" si="132"/>
        <v>91</v>
      </c>
      <c r="U781" t="b">
        <f t="shared" si="133"/>
        <v>0</v>
      </c>
      <c r="V781" s="2">
        <v>41621</v>
      </c>
    </row>
    <row r="782" spans="1:22" x14ac:dyDescent="0.2">
      <c r="A782" s="2">
        <v>41628</v>
      </c>
      <c r="B782" s="5">
        <v>1.65</v>
      </c>
      <c r="C782" s="5">
        <v>6.1616</v>
      </c>
      <c r="D782" s="5">
        <v>537.27</v>
      </c>
      <c r="E782" s="5">
        <v>493.02</v>
      </c>
      <c r="F782" s="5">
        <v>5.5800000000000002E-2</v>
      </c>
      <c r="G782" s="5">
        <v>0.24834999999999999</v>
      </c>
      <c r="H782" s="5">
        <v>0.29199999999999998</v>
      </c>
      <c r="I782" s="3">
        <v>1.5</v>
      </c>
      <c r="J782" t="s">
        <v>691</v>
      </c>
      <c r="K782">
        <v>0</v>
      </c>
      <c r="L782">
        <f t="shared" si="127"/>
        <v>2</v>
      </c>
      <c r="M782" s="5">
        <f t="shared" si="128"/>
        <v>1.8173893268647712E-2</v>
      </c>
      <c r="N782" s="5">
        <f t="shared" si="124"/>
        <v>1.6500000000000001E-2</v>
      </c>
      <c r="O782" s="5">
        <f t="shared" si="125"/>
        <v>3.167051798715903E-4</v>
      </c>
      <c r="P782" s="5">
        <f t="shared" si="129"/>
        <v>1.7857188088776121E-2</v>
      </c>
      <c r="Q782" s="5">
        <f t="shared" si="130"/>
        <v>1.8068432899002618E-2</v>
      </c>
      <c r="R782" s="15">
        <f t="shared" si="131"/>
        <v>1.7751727719131027E-2</v>
      </c>
      <c r="S782">
        <f t="shared" si="126"/>
        <v>0</v>
      </c>
      <c r="T782">
        <f t="shared" si="132"/>
        <v>92</v>
      </c>
      <c r="U782" t="b">
        <f t="shared" si="133"/>
        <v>0</v>
      </c>
      <c r="V782" s="2">
        <v>41628</v>
      </c>
    </row>
    <row r="783" spans="1:22" x14ac:dyDescent="0.2">
      <c r="A783" s="2">
        <v>41635</v>
      </c>
      <c r="B783" s="5">
        <v>1.6800000000000002</v>
      </c>
      <c r="C783" s="5">
        <v>6.1466000000000003</v>
      </c>
      <c r="D783" s="5">
        <v>549.70000000000005</v>
      </c>
      <c r="E783" s="5">
        <v>504.83</v>
      </c>
      <c r="F783" s="5">
        <v>6.08E-2</v>
      </c>
      <c r="G783" s="5">
        <v>0.24660000000000001</v>
      </c>
      <c r="H783" s="5">
        <v>0.29299999999999998</v>
      </c>
      <c r="I783" s="3">
        <v>1.5</v>
      </c>
      <c r="J783" t="s">
        <v>692</v>
      </c>
      <c r="K783">
        <v>0</v>
      </c>
      <c r="L783">
        <f t="shared" si="127"/>
        <v>3</v>
      </c>
      <c r="M783" s="5">
        <f t="shared" si="128"/>
        <v>2.3135481229177302E-2</v>
      </c>
      <c r="N783" s="5">
        <f t="shared" si="124"/>
        <v>1.6800000000000002E-2</v>
      </c>
      <c r="O783" s="5">
        <f t="shared" si="125"/>
        <v>3.2245233184702293E-4</v>
      </c>
      <c r="P783" s="5">
        <f t="shared" si="129"/>
        <v>2.2813028897330279E-2</v>
      </c>
      <c r="Q783" s="5">
        <f t="shared" si="130"/>
        <v>2.3954403472475683E-2</v>
      </c>
      <c r="R783" s="15">
        <f t="shared" si="131"/>
        <v>2.363195114062866E-2</v>
      </c>
      <c r="S783">
        <f t="shared" si="126"/>
        <v>0</v>
      </c>
      <c r="T783">
        <f t="shared" si="132"/>
        <v>93</v>
      </c>
      <c r="U783" t="b">
        <f t="shared" si="133"/>
        <v>0</v>
      </c>
      <c r="V783" s="2">
        <v>41635</v>
      </c>
    </row>
    <row r="784" spans="1:22" x14ac:dyDescent="0.2">
      <c r="A784" s="2">
        <v>41642</v>
      </c>
      <c r="B784" s="5">
        <v>1.67</v>
      </c>
      <c r="C784" s="5">
        <v>6.1580000000000004</v>
      </c>
      <c r="D784" s="5">
        <v>547.79</v>
      </c>
      <c r="E784" s="5">
        <v>502.32</v>
      </c>
      <c r="F784" s="5">
        <v>6.59E-2</v>
      </c>
      <c r="G784" s="5">
        <v>0.23985000000000001</v>
      </c>
      <c r="H784" s="5">
        <v>0.28000000000000003</v>
      </c>
      <c r="I784" s="3">
        <v>1.5</v>
      </c>
      <c r="J784" t="s">
        <v>693</v>
      </c>
      <c r="K784">
        <v>0</v>
      </c>
      <c r="L784">
        <f t="shared" si="127"/>
        <v>4</v>
      </c>
      <c r="M784" s="5">
        <f t="shared" si="128"/>
        <v>-3.4746225213754256E-3</v>
      </c>
      <c r="N784" s="5">
        <f t="shared" si="124"/>
        <v>1.67E-2</v>
      </c>
      <c r="O784" s="5">
        <f t="shared" si="125"/>
        <v>3.2053665854703262E-4</v>
      </c>
      <c r="P784" s="5">
        <f t="shared" si="129"/>
        <v>-3.7951591799224582E-3</v>
      </c>
      <c r="Q784" s="5">
        <f t="shared" si="130"/>
        <v>-4.9719707624348297E-3</v>
      </c>
      <c r="R784" s="15">
        <f t="shared" si="131"/>
        <v>-5.2925074209818623E-3</v>
      </c>
      <c r="S784">
        <f t="shared" si="126"/>
        <v>0</v>
      </c>
      <c r="T784">
        <f t="shared" si="132"/>
        <v>94</v>
      </c>
      <c r="U784" t="b">
        <f t="shared" si="133"/>
        <v>0</v>
      </c>
      <c r="V784" s="2">
        <v>41642</v>
      </c>
    </row>
    <row r="785" spans="1:22" x14ac:dyDescent="0.2">
      <c r="A785" s="2">
        <v>41649</v>
      </c>
      <c r="B785" s="5">
        <v>1.6400000000000001</v>
      </c>
      <c r="C785" s="5">
        <v>6.1445999999999996</v>
      </c>
      <c r="D785" s="5">
        <v>556.51</v>
      </c>
      <c r="E785" s="5">
        <v>510.65</v>
      </c>
      <c r="F785" s="5">
        <v>3.5499999999999997E-2</v>
      </c>
      <c r="G785" s="5">
        <v>0.24165</v>
      </c>
      <c r="H785" s="5">
        <v>0.28199999999999997</v>
      </c>
      <c r="I785" s="3">
        <v>1.5</v>
      </c>
      <c r="J785" t="s">
        <v>694</v>
      </c>
      <c r="K785">
        <v>0</v>
      </c>
      <c r="L785">
        <f t="shared" si="127"/>
        <v>5</v>
      </c>
      <c r="M785" s="5">
        <f t="shared" si="128"/>
        <v>1.5918508917651009E-2</v>
      </c>
      <c r="N785" s="5">
        <f t="shared" si="124"/>
        <v>1.6400000000000001E-2</v>
      </c>
      <c r="O785" s="5">
        <f t="shared" si="125"/>
        <v>3.1478937449169742E-4</v>
      </c>
      <c r="P785" s="5">
        <f t="shared" si="129"/>
        <v>1.5603719543159311E-2</v>
      </c>
      <c r="Q785" s="5">
        <f t="shared" si="130"/>
        <v>1.6583054626532867E-2</v>
      </c>
      <c r="R785" s="15">
        <f t="shared" si="131"/>
        <v>1.626826525204117E-2</v>
      </c>
      <c r="S785">
        <f t="shared" si="126"/>
        <v>0</v>
      </c>
      <c r="T785">
        <f t="shared" si="132"/>
        <v>95</v>
      </c>
      <c r="U785" t="b">
        <f t="shared" si="133"/>
        <v>0</v>
      </c>
      <c r="V785" s="2">
        <v>41649</v>
      </c>
    </row>
    <row r="786" spans="1:22" x14ac:dyDescent="0.2">
      <c r="A786" s="2">
        <v>41656</v>
      </c>
      <c r="B786" s="5">
        <v>1.6400000000000001</v>
      </c>
      <c r="C786" s="5">
        <v>6.1554000000000002</v>
      </c>
      <c r="D786" s="5">
        <v>563.19000000000005</v>
      </c>
      <c r="E786" s="5">
        <v>516.6</v>
      </c>
      <c r="F786" s="5">
        <v>3.04E-2</v>
      </c>
      <c r="G786" s="5">
        <v>0.2366</v>
      </c>
      <c r="H786" s="5">
        <v>0.30199999999999999</v>
      </c>
      <c r="I786" s="3">
        <v>1.5</v>
      </c>
      <c r="J786" t="s">
        <v>695</v>
      </c>
      <c r="K786">
        <v>0</v>
      </c>
      <c r="L786">
        <f t="shared" si="127"/>
        <v>6</v>
      </c>
      <c r="M786" s="5">
        <f t="shared" si="128"/>
        <v>1.2003378196258963E-2</v>
      </c>
      <c r="N786" s="5">
        <f t="shared" si="124"/>
        <v>1.6400000000000001E-2</v>
      </c>
      <c r="O786" s="5">
        <f t="shared" si="125"/>
        <v>3.1478937449169742E-4</v>
      </c>
      <c r="P786" s="5">
        <f t="shared" si="129"/>
        <v>1.1688588821767265E-2</v>
      </c>
      <c r="Q786" s="5">
        <f t="shared" si="130"/>
        <v>1.1651816312542973E-2</v>
      </c>
      <c r="R786" s="15">
        <f t="shared" si="131"/>
        <v>1.1337026938051276E-2</v>
      </c>
      <c r="S786">
        <f t="shared" si="126"/>
        <v>0</v>
      </c>
      <c r="T786">
        <f t="shared" si="132"/>
        <v>96</v>
      </c>
      <c r="U786" t="b">
        <f t="shared" si="133"/>
        <v>0</v>
      </c>
      <c r="V786" s="2">
        <v>41656</v>
      </c>
    </row>
    <row r="787" spans="1:22" x14ac:dyDescent="0.2">
      <c r="A787" s="2">
        <v>41663</v>
      </c>
      <c r="B787" s="5">
        <v>1.6400000000000001</v>
      </c>
      <c r="C787" s="5">
        <v>6.1449999999999996</v>
      </c>
      <c r="D787" s="5">
        <v>548.1</v>
      </c>
      <c r="E787" s="5">
        <v>502.12</v>
      </c>
      <c r="F787" s="5">
        <v>4.5600000000000002E-2</v>
      </c>
      <c r="G787" s="5">
        <v>0.23535</v>
      </c>
      <c r="H787" s="5">
        <v>0.3</v>
      </c>
      <c r="I787" s="3">
        <v>1.5</v>
      </c>
      <c r="J787" t="s">
        <v>696</v>
      </c>
      <c r="K787">
        <v>0</v>
      </c>
      <c r="L787">
        <f t="shared" si="127"/>
        <v>7</v>
      </c>
      <c r="M787" s="5">
        <f t="shared" si="128"/>
        <v>-2.6793799605816959E-2</v>
      </c>
      <c r="N787" s="5">
        <f t="shared" si="124"/>
        <v>1.6400000000000001E-2</v>
      </c>
      <c r="O787" s="5">
        <f t="shared" si="125"/>
        <v>3.1478937449169742E-4</v>
      </c>
      <c r="P787" s="5">
        <f t="shared" si="129"/>
        <v>-2.7108588980308657E-2</v>
      </c>
      <c r="Q787" s="5">
        <f t="shared" si="130"/>
        <v>-2.8029423151374355E-2</v>
      </c>
      <c r="R787" s="15">
        <f t="shared" si="131"/>
        <v>-2.8344212525866053E-2</v>
      </c>
      <c r="S787">
        <f t="shared" si="126"/>
        <v>0</v>
      </c>
      <c r="T787">
        <f t="shared" si="132"/>
        <v>97</v>
      </c>
      <c r="U787" t="b">
        <f t="shared" si="133"/>
        <v>0</v>
      </c>
      <c r="V787" s="2">
        <v>41663</v>
      </c>
    </row>
    <row r="788" spans="1:22" x14ac:dyDescent="0.2">
      <c r="A788" s="2">
        <v>41670</v>
      </c>
      <c r="B788" s="5">
        <v>1.6600000000000001</v>
      </c>
      <c r="C788" s="5">
        <v>6.2804000000000002</v>
      </c>
      <c r="D788" s="5">
        <v>535.73</v>
      </c>
      <c r="E788" s="5">
        <v>490.21</v>
      </c>
      <c r="F788" s="5">
        <v>2.0299999999999999E-2</v>
      </c>
      <c r="G788" s="5">
        <v>0.2366</v>
      </c>
      <c r="H788" s="5">
        <v>0.29599999999999999</v>
      </c>
      <c r="I788" s="3">
        <v>1.5</v>
      </c>
      <c r="J788" t="s">
        <v>697</v>
      </c>
      <c r="K788">
        <v>0</v>
      </c>
      <c r="L788">
        <f t="shared" si="127"/>
        <v>8</v>
      </c>
      <c r="M788" s="5">
        <f t="shared" si="128"/>
        <v>-2.2568874293012242E-2</v>
      </c>
      <c r="N788" s="5">
        <f t="shared" si="124"/>
        <v>1.66E-2</v>
      </c>
      <c r="O788" s="5">
        <f t="shared" si="125"/>
        <v>3.1862094122270257E-4</v>
      </c>
      <c r="P788" s="5">
        <f t="shared" si="129"/>
        <v>-2.2887495234234945E-2</v>
      </c>
      <c r="Q788" s="5">
        <f t="shared" si="130"/>
        <v>-2.3719429618417998E-2</v>
      </c>
      <c r="R788" s="15">
        <f t="shared" si="131"/>
        <v>-2.40380505596407E-2</v>
      </c>
      <c r="S788">
        <f t="shared" si="126"/>
        <v>0</v>
      </c>
      <c r="T788">
        <f t="shared" si="132"/>
        <v>98</v>
      </c>
      <c r="U788" t="b">
        <f t="shared" si="133"/>
        <v>0</v>
      </c>
      <c r="V788" s="2">
        <v>41670</v>
      </c>
    </row>
    <row r="789" spans="1:22" x14ac:dyDescent="0.2">
      <c r="A789" s="2">
        <v>41677</v>
      </c>
      <c r="B789" s="5">
        <v>1.69</v>
      </c>
      <c r="C789" s="5">
        <v>6.1765999999999996</v>
      </c>
      <c r="D789" s="5">
        <v>548.6</v>
      </c>
      <c r="E789" s="5">
        <v>501.83</v>
      </c>
      <c r="F789" s="5">
        <v>8.1100000000000005E-2</v>
      </c>
      <c r="G789" s="5">
        <v>0.23385</v>
      </c>
      <c r="H789" s="5">
        <v>0.29099999999999998</v>
      </c>
      <c r="I789" s="3">
        <v>1.5</v>
      </c>
      <c r="J789" t="s">
        <v>698</v>
      </c>
      <c r="K789">
        <v>0</v>
      </c>
      <c r="L789">
        <f t="shared" si="127"/>
        <v>9</v>
      </c>
      <c r="M789" s="5">
        <f t="shared" si="128"/>
        <v>2.4023295316670801E-2</v>
      </c>
      <c r="N789" s="5">
        <f t="shared" si="124"/>
        <v>1.6899999999999998E-2</v>
      </c>
      <c r="O789" s="5">
        <f t="shared" si="125"/>
        <v>3.2436796112444988E-4</v>
      </c>
      <c r="P789" s="5">
        <f t="shared" si="129"/>
        <v>2.3698927355546351E-2</v>
      </c>
      <c r="Q789" s="5">
        <f t="shared" si="130"/>
        <v>2.3704126802798875E-2</v>
      </c>
      <c r="R789" s="15">
        <f t="shared" si="131"/>
        <v>2.3379758841674425E-2</v>
      </c>
      <c r="S789">
        <f t="shared" si="126"/>
        <v>0</v>
      </c>
      <c r="T789">
        <f t="shared" si="132"/>
        <v>99</v>
      </c>
      <c r="U789" t="b">
        <f t="shared" si="133"/>
        <v>0</v>
      </c>
      <c r="V789" s="2">
        <v>41677</v>
      </c>
    </row>
    <row r="790" spans="1:22" x14ac:dyDescent="0.2">
      <c r="A790" s="2">
        <v>41684</v>
      </c>
      <c r="B790" s="5">
        <v>1.72</v>
      </c>
      <c r="C790" s="5">
        <v>6.0772000000000004</v>
      </c>
      <c r="D790" s="5">
        <v>547.28</v>
      </c>
      <c r="E790" s="5">
        <v>499.77</v>
      </c>
      <c r="F790" s="5">
        <v>1.01E-2</v>
      </c>
      <c r="G790" s="5">
        <v>0.23585</v>
      </c>
      <c r="H790" s="5">
        <v>0.28699999999999998</v>
      </c>
      <c r="I790" s="3">
        <v>1.5</v>
      </c>
      <c r="J790" t="s">
        <v>699</v>
      </c>
      <c r="K790">
        <v>0</v>
      </c>
      <c r="L790">
        <f t="shared" si="127"/>
        <v>10</v>
      </c>
      <c r="M790" s="5">
        <f t="shared" si="128"/>
        <v>-2.4061246810063164E-3</v>
      </c>
      <c r="N790" s="5">
        <f t="shared" si="124"/>
        <v>1.72E-2</v>
      </c>
      <c r="O790" s="5">
        <f t="shared" si="125"/>
        <v>3.3011458484311085E-4</v>
      </c>
      <c r="P790" s="5">
        <f t="shared" si="129"/>
        <v>-2.7362392658494272E-3</v>
      </c>
      <c r="Q790" s="5">
        <f t="shared" si="130"/>
        <v>-4.1049757886136851E-3</v>
      </c>
      <c r="R790" s="15">
        <f t="shared" si="131"/>
        <v>-4.4350903734567959E-3</v>
      </c>
      <c r="S790">
        <f t="shared" si="126"/>
        <v>0</v>
      </c>
      <c r="T790">
        <f t="shared" si="132"/>
        <v>100</v>
      </c>
      <c r="U790" t="b">
        <f t="shared" si="133"/>
        <v>0</v>
      </c>
      <c r="V790" s="2">
        <v>41684</v>
      </c>
    </row>
    <row r="791" spans="1:22" x14ac:dyDescent="0.2">
      <c r="A791" s="2">
        <v>41691</v>
      </c>
      <c r="B791" s="5">
        <v>1.69</v>
      </c>
      <c r="C791" s="5">
        <v>6.0770999999999997</v>
      </c>
      <c r="D791" s="5">
        <v>553.97</v>
      </c>
      <c r="E791" s="5">
        <v>505.76</v>
      </c>
      <c r="F791" s="5">
        <v>3.5499999999999997E-2</v>
      </c>
      <c r="G791" s="5">
        <v>0.23485</v>
      </c>
      <c r="H791" s="5">
        <v>0.28699999999999998</v>
      </c>
      <c r="I791" s="3">
        <v>1.5</v>
      </c>
      <c r="J791" t="s">
        <v>700</v>
      </c>
      <c r="K791">
        <v>0</v>
      </c>
      <c r="L791">
        <f t="shared" si="127"/>
        <v>11</v>
      </c>
      <c r="M791" s="5">
        <f t="shared" si="128"/>
        <v>1.2224090045315217E-2</v>
      </c>
      <c r="N791" s="5">
        <f t="shared" si="124"/>
        <v>1.6899999999999998E-2</v>
      </c>
      <c r="O791" s="5">
        <f t="shared" si="125"/>
        <v>3.2436796112444988E-4</v>
      </c>
      <c r="P791" s="5">
        <f t="shared" si="129"/>
        <v>1.1899722084190767E-2</v>
      </c>
      <c r="Q791" s="5">
        <f t="shared" si="130"/>
        <v>1.1985513336134623E-2</v>
      </c>
      <c r="R791" s="15">
        <f t="shared" si="131"/>
        <v>1.1661145375010173E-2</v>
      </c>
      <c r="S791">
        <f t="shared" si="126"/>
        <v>0</v>
      </c>
      <c r="T791">
        <f t="shared" si="132"/>
        <v>101</v>
      </c>
      <c r="U791" t="b">
        <f t="shared" si="133"/>
        <v>0</v>
      </c>
      <c r="V791" s="2">
        <v>41691</v>
      </c>
    </row>
    <row r="792" spans="1:22" x14ac:dyDescent="0.2">
      <c r="A792" s="2">
        <v>41698</v>
      </c>
      <c r="B792" s="5">
        <v>1.7</v>
      </c>
      <c r="C792" s="5">
        <v>6.0034000000000001</v>
      </c>
      <c r="D792" s="5">
        <v>555.72</v>
      </c>
      <c r="E792" s="5">
        <v>507.84</v>
      </c>
      <c r="F792" s="5">
        <v>4.5600000000000002E-2</v>
      </c>
      <c r="G792" s="5">
        <v>0.23565</v>
      </c>
      <c r="H792" s="5">
        <v>0.28599999999999998</v>
      </c>
      <c r="I792" s="3">
        <v>1.5</v>
      </c>
      <c r="J792" t="s">
        <v>701</v>
      </c>
      <c r="K792">
        <v>0</v>
      </c>
      <c r="L792">
        <f t="shared" si="127"/>
        <v>12</v>
      </c>
      <c r="M792" s="5">
        <f t="shared" si="128"/>
        <v>3.1590158311822769E-3</v>
      </c>
      <c r="N792" s="5">
        <f t="shared" si="124"/>
        <v>1.7000000000000001E-2</v>
      </c>
      <c r="O792" s="5">
        <f t="shared" si="125"/>
        <v>3.262835463815339E-4</v>
      </c>
      <c r="P792" s="5">
        <f t="shared" si="129"/>
        <v>2.832732284800743E-3</v>
      </c>
      <c r="Q792" s="5">
        <f t="shared" si="130"/>
        <v>4.1126225877885503E-3</v>
      </c>
      <c r="R792" s="15">
        <f t="shared" si="131"/>
        <v>3.7863390414070164E-3</v>
      </c>
      <c r="S792">
        <f t="shared" si="126"/>
        <v>0</v>
      </c>
      <c r="T792">
        <f t="shared" si="132"/>
        <v>102</v>
      </c>
      <c r="U792" t="b">
        <f t="shared" si="133"/>
        <v>0</v>
      </c>
      <c r="V792" s="2">
        <v>41698</v>
      </c>
    </row>
    <row r="793" spans="1:22" x14ac:dyDescent="0.2">
      <c r="A793" s="2">
        <v>41705</v>
      </c>
      <c r="B793" s="5">
        <v>1.7</v>
      </c>
      <c r="C793" s="5">
        <v>5.9871999999999996</v>
      </c>
      <c r="D793" s="5">
        <v>556.72</v>
      </c>
      <c r="E793" s="5">
        <v>508.45</v>
      </c>
      <c r="F793" s="5">
        <v>4.5600000000000002E-2</v>
      </c>
      <c r="G793" s="5">
        <v>0.23565</v>
      </c>
      <c r="H793" s="5">
        <v>0.29899999999999999</v>
      </c>
      <c r="I793" s="3">
        <v>1.5</v>
      </c>
      <c r="J793" t="s">
        <v>702</v>
      </c>
      <c r="K793">
        <v>0</v>
      </c>
      <c r="L793">
        <f t="shared" si="127"/>
        <v>13</v>
      </c>
      <c r="M793" s="5">
        <f t="shared" si="128"/>
        <v>1.7994673576622322E-3</v>
      </c>
      <c r="N793" s="5">
        <f t="shared" si="124"/>
        <v>1.7000000000000001E-2</v>
      </c>
      <c r="O793" s="5">
        <f t="shared" si="125"/>
        <v>3.262835463815339E-4</v>
      </c>
      <c r="P793" s="5">
        <f t="shared" si="129"/>
        <v>1.4731838112806983E-3</v>
      </c>
      <c r="Q793" s="5">
        <f t="shared" si="130"/>
        <v>1.2011657214872073E-3</v>
      </c>
      <c r="R793" s="15">
        <f t="shared" si="131"/>
        <v>8.7488217510567345E-4</v>
      </c>
      <c r="S793">
        <f t="shared" si="126"/>
        <v>0</v>
      </c>
      <c r="T793">
        <f t="shared" si="132"/>
        <v>103</v>
      </c>
      <c r="U793" t="b">
        <f t="shared" si="133"/>
        <v>0</v>
      </c>
      <c r="V793" s="2">
        <v>41705</v>
      </c>
    </row>
    <row r="794" spans="1:22" x14ac:dyDescent="0.2">
      <c r="A794" s="2">
        <v>41712</v>
      </c>
      <c r="B794" s="5">
        <v>1.72</v>
      </c>
      <c r="C794" s="5">
        <v>5.9730999999999996</v>
      </c>
      <c r="D794" s="5">
        <v>539.72</v>
      </c>
      <c r="E794" s="5">
        <v>492.73</v>
      </c>
      <c r="F794" s="5">
        <v>4.5600000000000002E-2</v>
      </c>
      <c r="G794" s="5">
        <v>0.23485</v>
      </c>
      <c r="H794" s="5">
        <v>0.30299999999999999</v>
      </c>
      <c r="I794" s="3">
        <v>1.5</v>
      </c>
      <c r="J794" t="s">
        <v>703</v>
      </c>
      <c r="K794">
        <v>0</v>
      </c>
      <c r="L794">
        <f t="shared" si="127"/>
        <v>14</v>
      </c>
      <c r="M794" s="5">
        <f t="shared" si="128"/>
        <v>-3.0535996551228628E-2</v>
      </c>
      <c r="N794" s="5">
        <f t="shared" si="124"/>
        <v>1.72E-2</v>
      </c>
      <c r="O794" s="5">
        <f t="shared" si="125"/>
        <v>3.3011458484311085E-4</v>
      </c>
      <c r="P794" s="5">
        <f t="shared" si="129"/>
        <v>-3.0866111136071739E-2</v>
      </c>
      <c r="Q794" s="5">
        <f t="shared" si="130"/>
        <v>-3.0917494345560015E-2</v>
      </c>
      <c r="R794" s="15">
        <f t="shared" si="131"/>
        <v>-3.1247608930403126E-2</v>
      </c>
      <c r="S794">
        <f t="shared" si="126"/>
        <v>0</v>
      </c>
      <c r="T794">
        <f t="shared" si="132"/>
        <v>104</v>
      </c>
      <c r="U794" t="b">
        <f t="shared" si="133"/>
        <v>0</v>
      </c>
      <c r="V794" s="2">
        <v>41712</v>
      </c>
    </row>
    <row r="795" spans="1:22" x14ac:dyDescent="0.2">
      <c r="A795" s="2">
        <v>41719</v>
      </c>
      <c r="B795" s="5">
        <v>1.7</v>
      </c>
      <c r="C795" s="5">
        <v>6.0518999999999998</v>
      </c>
      <c r="D795" s="5">
        <v>554.54999999999995</v>
      </c>
      <c r="E795" s="5">
        <v>506.92</v>
      </c>
      <c r="F795" s="5">
        <v>4.5600000000000002E-2</v>
      </c>
      <c r="G795" s="5">
        <v>0.23285</v>
      </c>
      <c r="H795" s="5">
        <v>0.315</v>
      </c>
      <c r="I795" s="3">
        <v>1.5</v>
      </c>
      <c r="J795" t="s">
        <v>704</v>
      </c>
      <c r="K795">
        <v>0</v>
      </c>
      <c r="L795">
        <f t="shared" si="127"/>
        <v>15</v>
      </c>
      <c r="M795" s="5">
        <f t="shared" si="128"/>
        <v>2.7477210405395303E-2</v>
      </c>
      <c r="N795" s="5">
        <f t="shared" si="124"/>
        <v>1.7000000000000001E-2</v>
      </c>
      <c r="O795" s="5">
        <f t="shared" si="125"/>
        <v>3.262835463815339E-4</v>
      </c>
      <c r="P795" s="5">
        <f t="shared" si="129"/>
        <v>2.7150926859013769E-2</v>
      </c>
      <c r="Q795" s="5">
        <f t="shared" si="130"/>
        <v>2.8798733586345548E-2</v>
      </c>
      <c r="R795" s="15">
        <f t="shared" si="131"/>
        <v>2.8472450039964015E-2</v>
      </c>
      <c r="S795">
        <f t="shared" si="126"/>
        <v>0</v>
      </c>
      <c r="T795">
        <f t="shared" si="132"/>
        <v>105</v>
      </c>
      <c r="U795" t="b">
        <f t="shared" si="133"/>
        <v>0</v>
      </c>
      <c r="V795" s="2">
        <v>41719</v>
      </c>
    </row>
    <row r="796" spans="1:22" x14ac:dyDescent="0.2">
      <c r="A796" s="2">
        <v>41726</v>
      </c>
      <c r="B796" s="5">
        <v>1.73</v>
      </c>
      <c r="C796" s="5">
        <v>6.0068999999999999</v>
      </c>
      <c r="D796" s="5">
        <v>560.66</v>
      </c>
      <c r="E796" s="5">
        <v>512.23</v>
      </c>
      <c r="F796" s="5">
        <v>3.5499999999999997E-2</v>
      </c>
      <c r="G796" s="5">
        <v>0.23335</v>
      </c>
      <c r="H796" s="5">
        <v>0.31</v>
      </c>
      <c r="I796" s="3">
        <v>1.5</v>
      </c>
      <c r="J796" t="s">
        <v>705</v>
      </c>
      <c r="K796">
        <v>1</v>
      </c>
      <c r="L796">
        <f t="shared" si="127"/>
        <v>0</v>
      </c>
      <c r="M796" s="5">
        <f t="shared" si="128"/>
        <v>1.1017942475881393E-2</v>
      </c>
      <c r="N796" s="5">
        <f t="shared" si="124"/>
        <v>1.7299999999999999E-2</v>
      </c>
      <c r="O796" s="5">
        <f t="shared" si="125"/>
        <v>3.3203003805182263E-4</v>
      </c>
      <c r="P796" s="5">
        <f t="shared" si="129"/>
        <v>1.068591243782957E-2</v>
      </c>
      <c r="Q796" s="5">
        <f t="shared" si="130"/>
        <v>1.04750256450723E-2</v>
      </c>
      <c r="R796" s="15">
        <f t="shared" si="131"/>
        <v>1.0142995607020477E-2</v>
      </c>
      <c r="S796">
        <f t="shared" si="126"/>
        <v>0</v>
      </c>
      <c r="T796">
        <f t="shared" si="132"/>
        <v>106</v>
      </c>
      <c r="U796" t="b">
        <f t="shared" si="133"/>
        <v>0</v>
      </c>
      <c r="V796" s="2">
        <v>41726</v>
      </c>
    </row>
    <row r="797" spans="1:22" x14ac:dyDescent="0.2">
      <c r="A797" s="2">
        <v>41733</v>
      </c>
      <c r="B797" s="5">
        <v>1.73</v>
      </c>
      <c r="C797" s="5">
        <v>5.9996999999999998</v>
      </c>
      <c r="D797" s="5">
        <v>561.96</v>
      </c>
      <c r="E797" s="5">
        <v>513.28</v>
      </c>
      <c r="F797" s="5">
        <v>2.0299999999999999E-2</v>
      </c>
      <c r="G797" s="5">
        <v>0.2296</v>
      </c>
      <c r="H797" s="5">
        <v>0.32500000000000001</v>
      </c>
      <c r="I797" s="3">
        <v>1.5</v>
      </c>
      <c r="J797" t="s">
        <v>706</v>
      </c>
      <c r="K797">
        <v>0</v>
      </c>
      <c r="L797">
        <f t="shared" si="127"/>
        <v>1</v>
      </c>
      <c r="M797" s="5">
        <f t="shared" si="128"/>
        <v>2.3186958227803256E-3</v>
      </c>
      <c r="N797" s="5">
        <f t="shared" si="124"/>
        <v>1.7299999999999999E-2</v>
      </c>
      <c r="O797" s="5">
        <f t="shared" si="125"/>
        <v>3.3203003805182263E-4</v>
      </c>
      <c r="P797" s="5">
        <f t="shared" si="129"/>
        <v>1.986665784728503E-3</v>
      </c>
      <c r="Q797" s="5">
        <f t="shared" si="130"/>
        <v>2.049860414266913E-3</v>
      </c>
      <c r="R797" s="15">
        <f t="shared" si="131"/>
        <v>1.7178303762150904E-3</v>
      </c>
      <c r="S797">
        <f t="shared" si="126"/>
        <v>0</v>
      </c>
      <c r="T797">
        <f t="shared" si="132"/>
        <v>107</v>
      </c>
      <c r="U797" t="b">
        <f t="shared" si="133"/>
        <v>0</v>
      </c>
      <c r="V797" s="2">
        <v>41733</v>
      </c>
    </row>
    <row r="798" spans="1:22" x14ac:dyDescent="0.2">
      <c r="A798" s="2">
        <v>41740</v>
      </c>
      <c r="B798" s="5">
        <v>1.76</v>
      </c>
      <c r="C798" s="5">
        <v>5.9338999999999995</v>
      </c>
      <c r="D798" s="5">
        <v>541.85</v>
      </c>
      <c r="E798" s="5">
        <v>494.58</v>
      </c>
      <c r="F798" s="5">
        <v>3.5499999999999997E-2</v>
      </c>
      <c r="G798" s="5">
        <v>0.22645000000000001</v>
      </c>
      <c r="H798" s="5">
        <v>0.32800000000000001</v>
      </c>
      <c r="I798" s="3">
        <v>1.5</v>
      </c>
      <c r="J798" t="s">
        <v>707</v>
      </c>
      <c r="K798">
        <v>0</v>
      </c>
      <c r="L798">
        <f t="shared" si="127"/>
        <v>2</v>
      </c>
      <c r="M798" s="5">
        <f t="shared" si="128"/>
        <v>-3.5785465157662455E-2</v>
      </c>
      <c r="N798" s="5">
        <f t="shared" si="124"/>
        <v>1.7600000000000001E-2</v>
      </c>
      <c r="O798" s="5">
        <f t="shared" si="125"/>
        <v>3.3777613361496428E-4</v>
      </c>
      <c r="P798" s="5">
        <f t="shared" si="129"/>
        <v>-3.6123241291277419E-2</v>
      </c>
      <c r="Q798" s="5">
        <f t="shared" si="130"/>
        <v>-3.6432356608478766E-2</v>
      </c>
      <c r="R798" s="15">
        <f t="shared" si="131"/>
        <v>-3.6770132742093731E-2</v>
      </c>
      <c r="S798">
        <f t="shared" si="126"/>
        <v>0</v>
      </c>
      <c r="T798">
        <f t="shared" si="132"/>
        <v>108</v>
      </c>
      <c r="U798" t="b">
        <f t="shared" si="133"/>
        <v>0</v>
      </c>
      <c r="V798" s="2">
        <v>41740</v>
      </c>
    </row>
    <row r="799" spans="1:22" x14ac:dyDescent="0.2">
      <c r="A799" s="2">
        <v>41747</v>
      </c>
      <c r="B799" s="5">
        <v>1.78</v>
      </c>
      <c r="C799" s="5">
        <v>5.9876000000000005</v>
      </c>
      <c r="D799" s="5">
        <v>550.53</v>
      </c>
      <c r="E799" s="5">
        <v>503.79</v>
      </c>
      <c r="F799" s="5">
        <v>2.0299999999999999E-2</v>
      </c>
      <c r="G799" s="5">
        <v>0.22585</v>
      </c>
      <c r="H799" s="5">
        <v>0.32800000000000001</v>
      </c>
      <c r="I799" s="3">
        <v>1.5</v>
      </c>
      <c r="J799" t="s">
        <v>708</v>
      </c>
      <c r="K799">
        <v>0</v>
      </c>
      <c r="L799">
        <f t="shared" si="127"/>
        <v>3</v>
      </c>
      <c r="M799" s="5">
        <f t="shared" si="128"/>
        <v>1.6019193503737039E-2</v>
      </c>
      <c r="N799" s="5">
        <f t="shared" si="124"/>
        <v>1.78E-2</v>
      </c>
      <c r="O799" s="5">
        <f t="shared" si="125"/>
        <v>3.4160664395899154E-4</v>
      </c>
      <c r="P799" s="5">
        <f t="shared" si="129"/>
        <v>1.5677586859778048E-2</v>
      </c>
      <c r="Q799" s="5">
        <f t="shared" si="130"/>
        <v>1.8621860972946713E-2</v>
      </c>
      <c r="R799" s="15">
        <f t="shared" si="131"/>
        <v>1.8280254328987722E-2</v>
      </c>
      <c r="S799">
        <f t="shared" si="126"/>
        <v>0</v>
      </c>
      <c r="T799">
        <f t="shared" si="132"/>
        <v>109</v>
      </c>
      <c r="U799" t="b">
        <f t="shared" si="133"/>
        <v>0</v>
      </c>
      <c r="V799" s="2">
        <v>41747</v>
      </c>
    </row>
    <row r="800" spans="1:22" x14ac:dyDescent="0.2">
      <c r="A800" s="2">
        <v>41754</v>
      </c>
      <c r="B800" s="5">
        <v>1.76</v>
      </c>
      <c r="C800" s="5">
        <v>6.0208000000000004</v>
      </c>
      <c r="D800" s="5">
        <v>566.24</v>
      </c>
      <c r="E800" s="5">
        <v>517.76</v>
      </c>
      <c r="F800" s="5">
        <v>1.01E-2</v>
      </c>
      <c r="G800" s="5">
        <v>0.2266</v>
      </c>
      <c r="H800" s="5">
        <v>0.34399999999999997</v>
      </c>
      <c r="I800" s="3">
        <v>1.5</v>
      </c>
      <c r="J800" t="s">
        <v>709</v>
      </c>
      <c r="K800">
        <v>0</v>
      </c>
      <c r="L800">
        <f t="shared" si="127"/>
        <v>4</v>
      </c>
      <c r="M800" s="5">
        <f t="shared" si="128"/>
        <v>2.8536137903474978E-2</v>
      </c>
      <c r="N800" s="5">
        <f t="shared" si="124"/>
        <v>1.7600000000000001E-2</v>
      </c>
      <c r="O800" s="5">
        <f t="shared" si="125"/>
        <v>3.3777613361496428E-4</v>
      </c>
      <c r="P800" s="5">
        <f t="shared" si="129"/>
        <v>2.8198361769860014E-2</v>
      </c>
      <c r="Q800" s="5">
        <f t="shared" si="130"/>
        <v>2.7729808054943517E-2</v>
      </c>
      <c r="R800" s="15">
        <f t="shared" si="131"/>
        <v>2.7392031921328552E-2</v>
      </c>
      <c r="S800">
        <f t="shared" si="126"/>
        <v>0</v>
      </c>
      <c r="T800">
        <f t="shared" si="132"/>
        <v>110</v>
      </c>
      <c r="U800" t="b">
        <f t="shared" si="133"/>
        <v>0</v>
      </c>
      <c r="V800" s="2">
        <v>41754</v>
      </c>
    </row>
    <row r="801" spans="1:22" x14ac:dyDescent="0.2">
      <c r="A801" s="2">
        <v>41761</v>
      </c>
      <c r="B801" s="5">
        <v>1.8</v>
      </c>
      <c r="C801" s="5">
        <v>5.9363999999999999</v>
      </c>
      <c r="D801" s="5">
        <v>583.44000000000005</v>
      </c>
      <c r="E801" s="5">
        <v>534.20000000000005</v>
      </c>
      <c r="F801" s="5">
        <v>1.52E-2</v>
      </c>
      <c r="G801" s="5">
        <v>0.22284999999999999</v>
      </c>
      <c r="H801" s="5">
        <v>0.33600000000000002</v>
      </c>
      <c r="I801" s="3">
        <v>1.5</v>
      </c>
      <c r="J801" t="s">
        <v>710</v>
      </c>
      <c r="K801">
        <v>0</v>
      </c>
      <c r="L801">
        <f t="shared" si="127"/>
        <v>5</v>
      </c>
      <c r="M801" s="5">
        <f t="shared" si="128"/>
        <v>3.0375812376377542E-2</v>
      </c>
      <c r="N801" s="5">
        <f t="shared" si="124"/>
        <v>1.8000000000000002E-2</v>
      </c>
      <c r="O801" s="5">
        <f t="shared" si="125"/>
        <v>3.4543697829758635E-4</v>
      </c>
      <c r="P801" s="5">
        <f t="shared" si="129"/>
        <v>3.0030375398079956E-2</v>
      </c>
      <c r="Q801" s="5">
        <f t="shared" si="130"/>
        <v>3.175216316440066E-2</v>
      </c>
      <c r="R801" s="15">
        <f t="shared" si="131"/>
        <v>3.1406726186103073E-2</v>
      </c>
      <c r="S801">
        <f t="shared" si="126"/>
        <v>0</v>
      </c>
      <c r="T801">
        <f t="shared" si="132"/>
        <v>111</v>
      </c>
      <c r="U801" t="b">
        <f t="shared" si="133"/>
        <v>0</v>
      </c>
      <c r="V801" s="2">
        <v>41761</v>
      </c>
    </row>
    <row r="802" spans="1:22" x14ac:dyDescent="0.2">
      <c r="A802" s="2">
        <v>41768</v>
      </c>
      <c r="B802" s="5">
        <v>1.8</v>
      </c>
      <c r="C802" s="5">
        <v>5.9115000000000002</v>
      </c>
      <c r="D802" s="5">
        <v>589.37</v>
      </c>
      <c r="E802" s="5">
        <v>540.29</v>
      </c>
      <c r="F802" s="5">
        <v>2.0299999999999999E-2</v>
      </c>
      <c r="G802" s="5">
        <v>0.22409999999999999</v>
      </c>
      <c r="H802" s="5">
        <v>0.33600000000000002</v>
      </c>
      <c r="I802" s="3">
        <v>1.5</v>
      </c>
      <c r="J802" t="s">
        <v>711</v>
      </c>
      <c r="K802">
        <v>1</v>
      </c>
      <c r="L802">
        <f t="shared" si="127"/>
        <v>0</v>
      </c>
      <c r="M802" s="5">
        <f t="shared" si="128"/>
        <v>1.0163855752090889E-2</v>
      </c>
      <c r="N802" s="5">
        <f t="shared" si="124"/>
        <v>1.8000000000000002E-2</v>
      </c>
      <c r="O802" s="5">
        <f t="shared" si="125"/>
        <v>3.4543697829758635E-4</v>
      </c>
      <c r="P802" s="5">
        <f t="shared" si="129"/>
        <v>9.8184187737933026E-3</v>
      </c>
      <c r="Q802" s="5">
        <f t="shared" si="130"/>
        <v>1.1400224634968037E-2</v>
      </c>
      <c r="R802" s="15">
        <f t="shared" si="131"/>
        <v>1.1054787656670451E-2</v>
      </c>
      <c r="S802">
        <f t="shared" si="126"/>
        <v>0</v>
      </c>
      <c r="T802">
        <f t="shared" si="132"/>
        <v>112</v>
      </c>
      <c r="U802" t="b">
        <f t="shared" si="133"/>
        <v>0</v>
      </c>
      <c r="V802" s="2">
        <v>41768</v>
      </c>
    </row>
    <row r="803" spans="1:22" x14ac:dyDescent="0.2">
      <c r="A803" s="2">
        <v>41775</v>
      </c>
      <c r="B803" s="5">
        <v>1.83</v>
      </c>
      <c r="C803" s="5">
        <v>5.9344000000000001</v>
      </c>
      <c r="D803" s="5">
        <v>593.6</v>
      </c>
      <c r="E803" s="5">
        <v>543.80999999999995</v>
      </c>
      <c r="F803" s="5">
        <v>1.52E-2</v>
      </c>
      <c r="G803" s="5">
        <v>0.2286</v>
      </c>
      <c r="H803" s="5">
        <v>0.318</v>
      </c>
      <c r="I803" s="3">
        <v>1.5</v>
      </c>
      <c r="J803" t="s">
        <v>712</v>
      </c>
      <c r="K803">
        <v>0</v>
      </c>
      <c r="L803">
        <f t="shared" si="127"/>
        <v>1</v>
      </c>
      <c r="M803" s="5">
        <f t="shared" si="128"/>
        <v>7.1771552674890771E-3</v>
      </c>
      <c r="N803" s="5">
        <f t="shared" si="124"/>
        <v>1.83E-2</v>
      </c>
      <c r="O803" s="5">
        <f t="shared" si="125"/>
        <v>3.5118214983187457E-4</v>
      </c>
      <c r="P803" s="5">
        <f t="shared" si="129"/>
        <v>6.8259731176572025E-3</v>
      </c>
      <c r="Q803" s="5">
        <f t="shared" si="130"/>
        <v>6.5150197116363717E-3</v>
      </c>
      <c r="R803" s="15">
        <f t="shared" si="131"/>
        <v>6.1638375618044972E-3</v>
      </c>
      <c r="S803">
        <f t="shared" si="126"/>
        <v>0</v>
      </c>
      <c r="T803">
        <f t="shared" si="132"/>
        <v>113</v>
      </c>
      <c r="U803" t="b">
        <f t="shared" si="133"/>
        <v>0</v>
      </c>
      <c r="V803" s="2">
        <v>41775</v>
      </c>
    </row>
    <row r="804" spans="1:22" x14ac:dyDescent="0.2">
      <c r="A804" s="2">
        <v>41782</v>
      </c>
      <c r="B804" s="5">
        <v>1.83</v>
      </c>
      <c r="C804" s="5">
        <v>5.9602000000000004</v>
      </c>
      <c r="D804" s="5">
        <v>601.82000000000005</v>
      </c>
      <c r="E804" s="5">
        <v>551.70000000000005</v>
      </c>
      <c r="F804" s="5">
        <v>3.04E-2</v>
      </c>
      <c r="G804" s="5">
        <v>0.22935</v>
      </c>
      <c r="H804" s="5">
        <v>0.317</v>
      </c>
      <c r="I804" s="3">
        <v>1.5</v>
      </c>
      <c r="J804" t="s">
        <v>713</v>
      </c>
      <c r="K804">
        <v>0</v>
      </c>
      <c r="L804">
        <f t="shared" si="127"/>
        <v>2</v>
      </c>
      <c r="M804" s="5">
        <f t="shared" si="128"/>
        <v>1.3847708894878741E-2</v>
      </c>
      <c r="N804" s="5">
        <f t="shared" si="124"/>
        <v>1.83E-2</v>
      </c>
      <c r="O804" s="5">
        <f t="shared" si="125"/>
        <v>3.5118214983187457E-4</v>
      </c>
      <c r="P804" s="5">
        <f t="shared" si="129"/>
        <v>1.3496526745046866E-2</v>
      </c>
      <c r="Q804" s="5">
        <f t="shared" si="130"/>
        <v>1.4508743862746476E-2</v>
      </c>
      <c r="R804" s="15">
        <f t="shared" si="131"/>
        <v>1.4157561712914601E-2</v>
      </c>
      <c r="S804">
        <f t="shared" si="126"/>
        <v>0</v>
      </c>
      <c r="T804">
        <f t="shared" si="132"/>
        <v>114</v>
      </c>
      <c r="U804" t="b">
        <f t="shared" si="133"/>
        <v>0</v>
      </c>
      <c r="V804" s="2">
        <v>41782</v>
      </c>
    </row>
    <row r="805" spans="1:22" x14ac:dyDescent="0.2">
      <c r="A805" s="2">
        <v>41789</v>
      </c>
      <c r="B805" s="5">
        <v>1.8399999999999999</v>
      </c>
      <c r="C805" s="5">
        <v>5.9733999999999998</v>
      </c>
      <c r="D805" s="5">
        <v>605.26</v>
      </c>
      <c r="E805" s="5">
        <v>554.42999999999995</v>
      </c>
      <c r="F805" s="5">
        <v>3.04E-2</v>
      </c>
      <c r="G805" s="5">
        <v>0.22739999999999999</v>
      </c>
      <c r="H805" s="5">
        <v>0.311</v>
      </c>
      <c r="I805" s="3">
        <v>1.5</v>
      </c>
      <c r="J805" t="s">
        <v>714</v>
      </c>
      <c r="K805">
        <v>0</v>
      </c>
      <c r="L805">
        <f t="shared" si="127"/>
        <v>3</v>
      </c>
      <c r="M805" s="5">
        <f t="shared" si="128"/>
        <v>5.7159948157254892E-3</v>
      </c>
      <c r="N805" s="5">
        <f t="shared" si="124"/>
        <v>1.84E-2</v>
      </c>
      <c r="O805" s="5">
        <f t="shared" si="125"/>
        <v>3.5309711902553609E-4</v>
      </c>
      <c r="P805" s="5">
        <f t="shared" si="129"/>
        <v>5.3628976966999531E-3</v>
      </c>
      <c r="Q805" s="5">
        <f t="shared" si="130"/>
        <v>4.9483414899400557E-3</v>
      </c>
      <c r="R805" s="15">
        <f t="shared" si="131"/>
        <v>4.5952443709145196E-3</v>
      </c>
      <c r="S805">
        <f t="shared" si="126"/>
        <v>0</v>
      </c>
      <c r="T805">
        <f t="shared" si="132"/>
        <v>115</v>
      </c>
      <c r="U805" t="b">
        <f t="shared" si="133"/>
        <v>0</v>
      </c>
      <c r="V805" s="2">
        <v>41789</v>
      </c>
    </row>
    <row r="806" spans="1:22" x14ac:dyDescent="0.2">
      <c r="A806" s="2">
        <v>41796</v>
      </c>
      <c r="B806" s="5">
        <v>1.83</v>
      </c>
      <c r="C806" s="5">
        <v>5.9455</v>
      </c>
      <c r="D806" s="5">
        <v>620.77</v>
      </c>
      <c r="E806" s="5">
        <v>569.86</v>
      </c>
      <c r="F806" s="5">
        <v>3.04E-2</v>
      </c>
      <c r="G806" s="5">
        <v>0.2296</v>
      </c>
      <c r="H806" s="5">
        <v>0.26700000000000002</v>
      </c>
      <c r="I806" s="3">
        <v>1.5</v>
      </c>
      <c r="J806" t="s">
        <v>715</v>
      </c>
      <c r="K806">
        <v>0</v>
      </c>
      <c r="L806">
        <f t="shared" si="127"/>
        <v>4</v>
      </c>
      <c r="M806" s="5">
        <f t="shared" si="128"/>
        <v>2.5625351088788273E-2</v>
      </c>
      <c r="N806" s="5">
        <f t="shared" si="124"/>
        <v>1.83E-2</v>
      </c>
      <c r="O806" s="5">
        <f t="shared" si="125"/>
        <v>3.5118214983187457E-4</v>
      </c>
      <c r="P806" s="5">
        <f t="shared" si="129"/>
        <v>2.5274168938956398E-2</v>
      </c>
      <c r="Q806" s="5">
        <f t="shared" si="130"/>
        <v>2.783038435871088E-2</v>
      </c>
      <c r="R806" s="15">
        <f t="shared" si="131"/>
        <v>2.7479202208879006E-2</v>
      </c>
      <c r="S806">
        <f t="shared" si="126"/>
        <v>0</v>
      </c>
      <c r="T806">
        <f t="shared" si="132"/>
        <v>116</v>
      </c>
      <c r="U806" t="b">
        <f t="shared" si="133"/>
        <v>0</v>
      </c>
      <c r="V806" s="2">
        <v>41796</v>
      </c>
    </row>
    <row r="807" spans="1:22" x14ac:dyDescent="0.2">
      <c r="A807" s="2">
        <v>41803</v>
      </c>
      <c r="B807" s="5">
        <v>1.8199999999999998</v>
      </c>
      <c r="C807" s="5">
        <v>5.9938000000000002</v>
      </c>
      <c r="D807" s="5">
        <v>622.9</v>
      </c>
      <c r="E807" s="5">
        <v>572.24</v>
      </c>
      <c r="F807" s="5">
        <v>3.04E-2</v>
      </c>
      <c r="G807" s="5">
        <v>0.2321</v>
      </c>
      <c r="H807" s="5">
        <v>0.23400000000000001</v>
      </c>
      <c r="I807" s="3">
        <v>1.5</v>
      </c>
      <c r="J807" t="s">
        <v>716</v>
      </c>
      <c r="K807">
        <v>0</v>
      </c>
      <c r="L807">
        <f t="shared" si="127"/>
        <v>5</v>
      </c>
      <c r="M807" s="5">
        <f t="shared" si="128"/>
        <v>3.4312225139745411E-3</v>
      </c>
      <c r="N807" s="5">
        <f t="shared" si="124"/>
        <v>1.8199999999999997E-2</v>
      </c>
      <c r="O807" s="5">
        <f t="shared" si="125"/>
        <v>3.4926713664740205E-4</v>
      </c>
      <c r="P807" s="5">
        <f t="shared" si="129"/>
        <v>3.0819553773271391E-3</v>
      </c>
      <c r="Q807" s="5">
        <f t="shared" si="130"/>
        <v>4.1764643947637126E-3</v>
      </c>
      <c r="R807" s="15">
        <f t="shared" si="131"/>
        <v>3.8271972581163105E-3</v>
      </c>
      <c r="S807">
        <f t="shared" si="126"/>
        <v>0</v>
      </c>
      <c r="T807">
        <f t="shared" si="132"/>
        <v>117</v>
      </c>
      <c r="U807" t="b">
        <f t="shared" si="133"/>
        <v>0</v>
      </c>
      <c r="V807" s="2">
        <v>41803</v>
      </c>
    </row>
    <row r="808" spans="1:22" x14ac:dyDescent="0.2">
      <c r="A808" s="2">
        <v>41810</v>
      </c>
      <c r="B808" s="5">
        <v>1.8</v>
      </c>
      <c r="C808" s="5">
        <v>6.1181000000000001</v>
      </c>
      <c r="D808" s="5">
        <v>629.46</v>
      </c>
      <c r="E808" s="5">
        <v>578.44000000000005</v>
      </c>
      <c r="F808" s="5">
        <v>1.01E-2</v>
      </c>
      <c r="G808" s="5">
        <v>0.2306</v>
      </c>
      <c r="H808" s="5">
        <v>0.21199999999999999</v>
      </c>
      <c r="I808" s="3">
        <v>1.5</v>
      </c>
      <c r="J808" t="s">
        <v>717</v>
      </c>
      <c r="K808">
        <v>1</v>
      </c>
      <c r="L808">
        <f t="shared" si="127"/>
        <v>0</v>
      </c>
      <c r="M808" s="5">
        <f t="shared" si="128"/>
        <v>1.0531385455129438E-2</v>
      </c>
      <c r="N808" s="5">
        <f t="shared" si="124"/>
        <v>1.8000000000000002E-2</v>
      </c>
      <c r="O808" s="5">
        <f t="shared" si="125"/>
        <v>3.4543697829758635E-4</v>
      </c>
      <c r="P808" s="5">
        <f t="shared" si="129"/>
        <v>1.0185948476831852E-2</v>
      </c>
      <c r="Q808" s="5">
        <f t="shared" si="130"/>
        <v>1.083461484691739E-2</v>
      </c>
      <c r="R808" s="15">
        <f t="shared" si="131"/>
        <v>1.0489177868619803E-2</v>
      </c>
      <c r="S808">
        <f t="shared" si="126"/>
        <v>0</v>
      </c>
      <c r="T808">
        <f t="shared" si="132"/>
        <v>118</v>
      </c>
      <c r="U808" t="b">
        <f t="shared" si="133"/>
        <v>0</v>
      </c>
      <c r="V808" s="2">
        <v>41810</v>
      </c>
    </row>
    <row r="809" spans="1:22" x14ac:dyDescent="0.2">
      <c r="A809" s="2">
        <v>41817</v>
      </c>
      <c r="B809" s="5">
        <v>1.76</v>
      </c>
      <c r="C809" s="5">
        <v>6.1273999999999997</v>
      </c>
      <c r="D809" s="5">
        <v>617.35</v>
      </c>
      <c r="E809" s="5">
        <v>566.54999999999995</v>
      </c>
      <c r="F809" s="5">
        <v>2.0299999999999999E-2</v>
      </c>
      <c r="G809" s="5">
        <v>0.2346</v>
      </c>
      <c r="H809" s="5">
        <v>0.20699999999999999</v>
      </c>
      <c r="I809" s="3">
        <v>1.5</v>
      </c>
      <c r="J809" t="s">
        <v>718</v>
      </c>
      <c r="K809">
        <v>0</v>
      </c>
      <c r="L809">
        <f t="shared" si="127"/>
        <v>1</v>
      </c>
      <c r="M809" s="5">
        <f t="shared" si="128"/>
        <v>-1.9238712547262726E-2</v>
      </c>
      <c r="N809" s="5">
        <f t="shared" si="124"/>
        <v>1.7600000000000001E-2</v>
      </c>
      <c r="O809" s="5">
        <f t="shared" si="125"/>
        <v>3.3777613361496428E-4</v>
      </c>
      <c r="P809" s="5">
        <f t="shared" si="129"/>
        <v>-1.9576488680877691E-2</v>
      </c>
      <c r="Q809" s="5">
        <f t="shared" si="130"/>
        <v>-2.0555286633013092E-2</v>
      </c>
      <c r="R809" s="15">
        <f t="shared" si="131"/>
        <v>-2.0893062766628057E-2</v>
      </c>
      <c r="S809">
        <f t="shared" si="126"/>
        <v>0</v>
      </c>
      <c r="T809">
        <f t="shared" si="132"/>
        <v>119</v>
      </c>
      <c r="U809" t="b">
        <f t="shared" si="133"/>
        <v>0</v>
      </c>
      <c r="V809" s="2">
        <v>41817</v>
      </c>
    </row>
    <row r="810" spans="1:22" x14ac:dyDescent="0.2">
      <c r="A810" s="2">
        <v>41824</v>
      </c>
      <c r="B810" s="5">
        <v>1.72</v>
      </c>
      <c r="C810" s="5">
        <v>6.1901000000000002</v>
      </c>
      <c r="D810" s="5">
        <v>627.97</v>
      </c>
      <c r="E810" s="5">
        <v>575.92999999999995</v>
      </c>
      <c r="F810" s="5">
        <v>5.1000000000000004E-3</v>
      </c>
      <c r="G810" s="5">
        <v>0.2331</v>
      </c>
      <c r="H810" s="5">
        <v>0.20399999999999999</v>
      </c>
      <c r="I810" s="3">
        <v>1.5</v>
      </c>
      <c r="J810" t="s">
        <v>719</v>
      </c>
      <c r="K810">
        <v>0</v>
      </c>
      <c r="L810">
        <f t="shared" si="127"/>
        <v>2</v>
      </c>
      <c r="M810" s="5">
        <f t="shared" si="128"/>
        <v>1.7202559326152E-2</v>
      </c>
      <c r="N810" s="5">
        <f t="shared" si="124"/>
        <v>1.72E-2</v>
      </c>
      <c r="O810" s="5">
        <f t="shared" si="125"/>
        <v>3.3011458484311085E-4</v>
      </c>
      <c r="P810" s="5">
        <f t="shared" si="129"/>
        <v>1.687244474130889E-2</v>
      </c>
      <c r="Q810" s="5">
        <f t="shared" si="130"/>
        <v>1.6556349836731155E-2</v>
      </c>
      <c r="R810" s="15">
        <f t="shared" si="131"/>
        <v>1.6226235251888044E-2</v>
      </c>
      <c r="S810">
        <f t="shared" si="126"/>
        <v>0</v>
      </c>
      <c r="T810">
        <f t="shared" si="132"/>
        <v>120</v>
      </c>
      <c r="U810" t="b">
        <f t="shared" si="133"/>
        <v>0</v>
      </c>
      <c r="V810" s="2">
        <v>41824</v>
      </c>
    </row>
    <row r="811" spans="1:22" x14ac:dyDescent="0.2">
      <c r="A811" s="2">
        <v>41831</v>
      </c>
      <c r="B811" s="5">
        <v>1.74</v>
      </c>
      <c r="C811" s="5">
        <v>6.1795999999999998</v>
      </c>
      <c r="D811" s="5">
        <v>608.34</v>
      </c>
      <c r="E811" s="5">
        <v>556.76</v>
      </c>
      <c r="F811" s="5">
        <v>1.52E-2</v>
      </c>
      <c r="G811" s="5">
        <v>0.2336</v>
      </c>
      <c r="H811" s="5">
        <v>0.20300000000000001</v>
      </c>
      <c r="I811" s="3">
        <v>1.5</v>
      </c>
      <c r="J811" t="s">
        <v>720</v>
      </c>
      <c r="K811">
        <v>0</v>
      </c>
      <c r="L811">
        <f t="shared" si="127"/>
        <v>3</v>
      </c>
      <c r="M811" s="5">
        <f t="shared" si="128"/>
        <v>-3.1259455069509667E-2</v>
      </c>
      <c r="N811" s="5">
        <f t="shared" si="124"/>
        <v>1.7399999999999999E-2</v>
      </c>
      <c r="O811" s="5">
        <f t="shared" si="125"/>
        <v>3.3394544724862918E-4</v>
      </c>
      <c r="P811" s="5">
        <f t="shared" si="129"/>
        <v>-3.1593400516758297E-2</v>
      </c>
      <c r="Q811" s="5">
        <f t="shared" si="130"/>
        <v>-3.3285295087944644E-2</v>
      </c>
      <c r="R811" s="15">
        <f t="shared" si="131"/>
        <v>-3.3619240535193273E-2</v>
      </c>
      <c r="S811">
        <f t="shared" si="126"/>
        <v>0</v>
      </c>
      <c r="T811">
        <f t="shared" si="132"/>
        <v>121</v>
      </c>
      <c r="U811" t="b">
        <f t="shared" si="133"/>
        <v>0</v>
      </c>
      <c r="V811" s="2">
        <v>41831</v>
      </c>
    </row>
    <row r="812" spans="1:22" x14ac:dyDescent="0.2">
      <c r="A812" s="2">
        <v>41838</v>
      </c>
      <c r="B812" s="5">
        <v>1.73</v>
      </c>
      <c r="C812" s="5">
        <v>6.1890999999999998</v>
      </c>
      <c r="D812" s="5">
        <v>615.55999999999995</v>
      </c>
      <c r="E812" s="5">
        <v>562.61</v>
      </c>
      <c r="F812" s="5">
        <v>1.01E-2</v>
      </c>
      <c r="G812" s="5">
        <v>0.2316</v>
      </c>
      <c r="H812" s="5">
        <v>0.20200000000000001</v>
      </c>
      <c r="I812" s="3">
        <v>1.5</v>
      </c>
      <c r="J812" t="s">
        <v>721</v>
      </c>
      <c r="K812">
        <v>0</v>
      </c>
      <c r="L812">
        <f t="shared" si="127"/>
        <v>4</v>
      </c>
      <c r="M812" s="5">
        <f t="shared" si="128"/>
        <v>1.1868363086431799E-2</v>
      </c>
      <c r="N812" s="5">
        <f t="shared" si="124"/>
        <v>1.7299999999999999E-2</v>
      </c>
      <c r="O812" s="5">
        <f t="shared" si="125"/>
        <v>3.3203003805182263E-4</v>
      </c>
      <c r="P812" s="5">
        <f t="shared" si="129"/>
        <v>1.1536333048379976E-2</v>
      </c>
      <c r="Q812" s="5">
        <f t="shared" si="130"/>
        <v>1.0507220346289259E-2</v>
      </c>
      <c r="R812" s="15">
        <f t="shared" si="131"/>
        <v>1.0175190308237436E-2</v>
      </c>
      <c r="S812">
        <f t="shared" si="126"/>
        <v>0</v>
      </c>
      <c r="T812">
        <f t="shared" si="132"/>
        <v>122</v>
      </c>
      <c r="U812" t="b">
        <f t="shared" si="133"/>
        <v>0</v>
      </c>
      <c r="V812" s="2">
        <v>41838</v>
      </c>
    </row>
    <row r="813" spans="1:22" x14ac:dyDescent="0.2">
      <c r="A813" s="2">
        <v>41845</v>
      </c>
      <c r="B813" s="5">
        <v>1.6800000000000002</v>
      </c>
      <c r="C813" s="5">
        <v>6.2145000000000001</v>
      </c>
      <c r="D813" s="5">
        <v>622.19000000000005</v>
      </c>
      <c r="E813" s="5">
        <v>568.59</v>
      </c>
      <c r="F813" s="5">
        <v>2.53E-2</v>
      </c>
      <c r="G813" s="5">
        <v>0.2341</v>
      </c>
      <c r="H813" s="5">
        <v>0.20899999999999999</v>
      </c>
      <c r="I813" s="3">
        <v>1.5</v>
      </c>
      <c r="J813" t="s">
        <v>722</v>
      </c>
      <c r="K813">
        <v>0</v>
      </c>
      <c r="L813">
        <f t="shared" si="127"/>
        <v>5</v>
      </c>
      <c r="M813" s="5">
        <f t="shared" si="128"/>
        <v>1.0770680356098739E-2</v>
      </c>
      <c r="N813" s="5">
        <f t="shared" si="124"/>
        <v>1.6800000000000002E-2</v>
      </c>
      <c r="O813" s="5">
        <f t="shared" si="125"/>
        <v>3.2245233184702293E-4</v>
      </c>
      <c r="P813" s="5">
        <f t="shared" si="129"/>
        <v>1.0448228024251716E-2</v>
      </c>
      <c r="Q813" s="5">
        <f t="shared" si="130"/>
        <v>1.0629032544746897E-2</v>
      </c>
      <c r="R813" s="15">
        <f t="shared" si="131"/>
        <v>1.0306580212899874E-2</v>
      </c>
      <c r="S813">
        <f t="shared" si="126"/>
        <v>0</v>
      </c>
      <c r="T813">
        <f t="shared" si="132"/>
        <v>123</v>
      </c>
      <c r="U813" t="b">
        <f t="shared" si="133"/>
        <v>0</v>
      </c>
      <c r="V813" s="2">
        <v>41845</v>
      </c>
    </row>
    <row r="814" spans="1:22" x14ac:dyDescent="0.2">
      <c r="A814" s="2">
        <v>41852</v>
      </c>
      <c r="B814" s="5">
        <v>1.69</v>
      </c>
      <c r="C814" s="5">
        <v>6.2709999999999999</v>
      </c>
      <c r="D814" s="5">
        <v>606.16</v>
      </c>
      <c r="E814" s="5">
        <v>553.54</v>
      </c>
      <c r="F814" s="5">
        <v>2.0299999999999999E-2</v>
      </c>
      <c r="G814" s="5">
        <v>0.23810000000000001</v>
      </c>
      <c r="H814" s="5">
        <v>0.20799999999999999</v>
      </c>
      <c r="I814" s="3">
        <v>1.5</v>
      </c>
      <c r="J814" t="s">
        <v>723</v>
      </c>
      <c r="K814">
        <v>0</v>
      </c>
      <c r="L814">
        <f t="shared" si="127"/>
        <v>6</v>
      </c>
      <c r="M814" s="5">
        <f t="shared" si="128"/>
        <v>-2.5763834198556879E-2</v>
      </c>
      <c r="N814" s="5">
        <f t="shared" si="124"/>
        <v>1.6899999999999998E-2</v>
      </c>
      <c r="O814" s="5">
        <f t="shared" si="125"/>
        <v>3.2436796112444988E-4</v>
      </c>
      <c r="P814" s="5">
        <f t="shared" si="129"/>
        <v>-2.6088202159681328E-2</v>
      </c>
      <c r="Q814" s="5">
        <f t="shared" si="130"/>
        <v>-2.6468984681405017E-2</v>
      </c>
      <c r="R814" s="15">
        <f t="shared" si="131"/>
        <v>-2.6793352642529467E-2</v>
      </c>
      <c r="S814">
        <f t="shared" si="126"/>
        <v>0</v>
      </c>
      <c r="T814">
        <f t="shared" si="132"/>
        <v>124</v>
      </c>
      <c r="U814" t="b">
        <f t="shared" si="133"/>
        <v>0</v>
      </c>
      <c r="V814" s="2">
        <v>41852</v>
      </c>
    </row>
    <row r="815" spans="1:22" x14ac:dyDescent="0.2">
      <c r="A815" s="2">
        <v>41859</v>
      </c>
      <c r="B815" s="5">
        <v>1.71</v>
      </c>
      <c r="C815" s="5">
        <v>6.2362000000000002</v>
      </c>
      <c r="D815" s="5">
        <v>588.27</v>
      </c>
      <c r="E815" s="5">
        <v>537.63</v>
      </c>
      <c r="F815" s="5">
        <v>2.0299999999999999E-2</v>
      </c>
      <c r="G815" s="5">
        <v>0.2351</v>
      </c>
      <c r="H815" s="5">
        <v>0.20300000000000001</v>
      </c>
      <c r="I815" s="3">
        <v>1.5</v>
      </c>
      <c r="J815" t="s">
        <v>724</v>
      </c>
      <c r="K815">
        <v>0</v>
      </c>
      <c r="L815">
        <f t="shared" si="127"/>
        <v>7</v>
      </c>
      <c r="M815" s="5">
        <f t="shared" si="128"/>
        <v>-2.951365975979936E-2</v>
      </c>
      <c r="N815" s="5">
        <f t="shared" si="124"/>
        <v>1.7100000000000001E-2</v>
      </c>
      <c r="O815" s="5">
        <f t="shared" si="125"/>
        <v>3.2819908762027339E-4</v>
      </c>
      <c r="P815" s="5">
        <f t="shared" si="129"/>
        <v>-2.9841858847419633E-2</v>
      </c>
      <c r="Q815" s="5">
        <f t="shared" si="130"/>
        <v>-2.8742276980886605E-2</v>
      </c>
      <c r="R815" s="15">
        <f t="shared" si="131"/>
        <v>-2.9070476068506879E-2</v>
      </c>
      <c r="S815">
        <f t="shared" si="126"/>
        <v>0</v>
      </c>
      <c r="T815">
        <f t="shared" si="132"/>
        <v>125</v>
      </c>
      <c r="U815" t="b">
        <f t="shared" si="133"/>
        <v>0</v>
      </c>
      <c r="V815" s="2">
        <v>41859</v>
      </c>
    </row>
    <row r="816" spans="1:22" x14ac:dyDescent="0.2">
      <c r="A816" s="2">
        <v>41866</v>
      </c>
      <c r="B816" s="5">
        <v>1.73</v>
      </c>
      <c r="C816" s="5">
        <v>6.1356000000000002</v>
      </c>
      <c r="D816" s="5">
        <v>600.94000000000005</v>
      </c>
      <c r="E816" s="5">
        <v>549.03</v>
      </c>
      <c r="F816" s="5">
        <v>2.53E-2</v>
      </c>
      <c r="G816" s="5">
        <v>0.2321</v>
      </c>
      <c r="H816" s="5">
        <v>0.19700000000000001</v>
      </c>
      <c r="I816" s="3">
        <v>1.5</v>
      </c>
      <c r="J816" t="s">
        <v>725</v>
      </c>
      <c r="K816">
        <v>0</v>
      </c>
      <c r="L816">
        <f t="shared" si="127"/>
        <v>8</v>
      </c>
      <c r="M816" s="5">
        <f t="shared" si="128"/>
        <v>2.1537729273972905E-2</v>
      </c>
      <c r="N816" s="5">
        <f t="shared" si="124"/>
        <v>1.7299999999999999E-2</v>
      </c>
      <c r="O816" s="5">
        <f t="shared" si="125"/>
        <v>3.3203003805182263E-4</v>
      </c>
      <c r="P816" s="5">
        <f t="shared" si="129"/>
        <v>2.1205699235921083E-2</v>
      </c>
      <c r="Q816" s="5">
        <f t="shared" si="130"/>
        <v>2.1204173874225685E-2</v>
      </c>
      <c r="R816" s="15">
        <f t="shared" si="131"/>
        <v>2.0872143836173862E-2</v>
      </c>
      <c r="S816">
        <f t="shared" si="126"/>
        <v>0</v>
      </c>
      <c r="T816">
        <f t="shared" si="132"/>
        <v>126</v>
      </c>
      <c r="U816" t="b">
        <f t="shared" si="133"/>
        <v>0</v>
      </c>
      <c r="V816" s="2">
        <v>41866</v>
      </c>
    </row>
    <row r="817" spans="1:22" x14ac:dyDescent="0.2">
      <c r="A817" s="2">
        <v>41873</v>
      </c>
      <c r="B817" s="5">
        <v>1.73</v>
      </c>
      <c r="C817" s="5">
        <v>6.1677999999999997</v>
      </c>
      <c r="D817" s="5">
        <v>606.15</v>
      </c>
      <c r="E817" s="5">
        <v>553.32000000000005</v>
      </c>
      <c r="F817" s="5">
        <v>1.52E-2</v>
      </c>
      <c r="G817" s="5">
        <v>0.2384</v>
      </c>
      <c r="H817" s="5">
        <v>0.183</v>
      </c>
      <c r="I817" s="3">
        <v>1.5</v>
      </c>
      <c r="J817" t="s">
        <v>726</v>
      </c>
      <c r="K817">
        <v>0</v>
      </c>
      <c r="L817">
        <f t="shared" si="127"/>
        <v>9</v>
      </c>
      <c r="M817" s="5">
        <f t="shared" si="128"/>
        <v>8.6697507238657767E-3</v>
      </c>
      <c r="N817" s="5">
        <f t="shared" si="124"/>
        <v>1.7299999999999999E-2</v>
      </c>
      <c r="O817" s="5">
        <f t="shared" si="125"/>
        <v>3.3203003805182263E-4</v>
      </c>
      <c r="P817" s="5">
        <f t="shared" si="129"/>
        <v>8.3377206858139541E-3</v>
      </c>
      <c r="Q817" s="5">
        <f t="shared" si="130"/>
        <v>7.8137806677232025E-3</v>
      </c>
      <c r="R817" s="15">
        <f t="shared" si="131"/>
        <v>7.4817506296713798E-3</v>
      </c>
      <c r="S817">
        <f t="shared" si="126"/>
        <v>0</v>
      </c>
      <c r="T817">
        <f t="shared" si="132"/>
        <v>127</v>
      </c>
      <c r="U817" t="b">
        <f t="shared" si="133"/>
        <v>0</v>
      </c>
      <c r="V817" s="2">
        <v>41873</v>
      </c>
    </row>
    <row r="818" spans="1:22" x14ac:dyDescent="0.2">
      <c r="A818" s="2">
        <v>41880</v>
      </c>
      <c r="B818" s="5">
        <v>1.75</v>
      </c>
      <c r="C818" s="5">
        <v>6.1974999999999998</v>
      </c>
      <c r="D818" s="5">
        <v>610.16999999999996</v>
      </c>
      <c r="E818" s="5">
        <v>556.88</v>
      </c>
      <c r="F818" s="5">
        <v>2.0299999999999999E-2</v>
      </c>
      <c r="G818" s="5">
        <v>0.2336</v>
      </c>
      <c r="H818" s="5">
        <v>0.16300000000000001</v>
      </c>
      <c r="I818" s="3">
        <v>1.5</v>
      </c>
      <c r="J818" t="s">
        <v>727</v>
      </c>
      <c r="K818">
        <v>0</v>
      </c>
      <c r="L818">
        <f t="shared" si="127"/>
        <v>10</v>
      </c>
      <c r="M818" s="5">
        <f t="shared" si="128"/>
        <v>6.6320217767878997E-3</v>
      </c>
      <c r="N818" s="5">
        <f t="shared" si="124"/>
        <v>1.7500000000000002E-2</v>
      </c>
      <c r="O818" s="5">
        <f t="shared" si="125"/>
        <v>3.3586081243575094E-4</v>
      </c>
      <c r="P818" s="5">
        <f t="shared" si="129"/>
        <v>6.2961609643521488E-3</v>
      </c>
      <c r="Q818" s="5">
        <f t="shared" si="130"/>
        <v>6.433889973252338E-3</v>
      </c>
      <c r="R818" s="15">
        <f t="shared" si="131"/>
        <v>6.0980291608165871E-3</v>
      </c>
      <c r="S818">
        <f t="shared" si="126"/>
        <v>0</v>
      </c>
      <c r="T818">
        <f t="shared" si="132"/>
        <v>128</v>
      </c>
      <c r="U818" t="b">
        <f t="shared" si="133"/>
        <v>0</v>
      </c>
      <c r="V818" s="2">
        <v>41880</v>
      </c>
    </row>
    <row r="819" spans="1:22" x14ac:dyDescent="0.2">
      <c r="A819" s="2">
        <v>41887</v>
      </c>
      <c r="B819" s="5">
        <v>1.71</v>
      </c>
      <c r="C819" s="5">
        <v>6.2812000000000001</v>
      </c>
      <c r="D819" s="5">
        <v>616.14</v>
      </c>
      <c r="E819" s="5">
        <v>563.57000000000005</v>
      </c>
      <c r="F819" s="5">
        <v>2.53E-2</v>
      </c>
      <c r="G819" s="5">
        <v>0.23230000000000001</v>
      </c>
      <c r="H819" s="5">
        <v>0.104</v>
      </c>
      <c r="I819" s="3">
        <v>1.5</v>
      </c>
      <c r="J819" t="s">
        <v>728</v>
      </c>
      <c r="K819">
        <v>0</v>
      </c>
      <c r="L819">
        <f t="shared" si="127"/>
        <v>11</v>
      </c>
      <c r="M819" s="5">
        <f t="shared" si="128"/>
        <v>9.7841585132012465E-3</v>
      </c>
      <c r="N819" s="5">
        <f t="shared" si="124"/>
        <v>1.7100000000000001E-2</v>
      </c>
      <c r="O819" s="5">
        <f t="shared" si="125"/>
        <v>3.2819908762027339E-4</v>
      </c>
      <c r="P819" s="5">
        <f t="shared" si="129"/>
        <v>9.4559594255809731E-3</v>
      </c>
      <c r="Q819" s="5">
        <f t="shared" si="130"/>
        <v>1.2013360149403907E-2</v>
      </c>
      <c r="R819" s="15">
        <f t="shared" si="131"/>
        <v>1.1685161061783633E-2</v>
      </c>
      <c r="S819">
        <f t="shared" si="126"/>
        <v>0</v>
      </c>
      <c r="T819">
        <f t="shared" si="132"/>
        <v>129</v>
      </c>
      <c r="U819" t="b">
        <f t="shared" si="133"/>
        <v>0</v>
      </c>
      <c r="V819" s="2">
        <v>41887</v>
      </c>
    </row>
    <row r="820" spans="1:22" x14ac:dyDescent="0.2">
      <c r="A820" s="2">
        <v>41894</v>
      </c>
      <c r="B820" s="5">
        <v>1.72</v>
      </c>
      <c r="C820" s="5">
        <v>6.3627000000000002</v>
      </c>
      <c r="D820" s="5">
        <v>613.87</v>
      </c>
      <c r="E820" s="5">
        <v>561.92999999999995</v>
      </c>
      <c r="F820" s="5">
        <v>1.01E-2</v>
      </c>
      <c r="G820" s="5">
        <v>0.2346</v>
      </c>
      <c r="H820" s="5">
        <v>8.2000000000000003E-2</v>
      </c>
      <c r="I820" s="3">
        <v>1.5</v>
      </c>
      <c r="J820" t="s">
        <v>729</v>
      </c>
      <c r="K820">
        <v>0</v>
      </c>
      <c r="L820">
        <f t="shared" si="127"/>
        <v>12</v>
      </c>
      <c r="M820" s="5">
        <f t="shared" si="128"/>
        <v>-3.6842276106079375E-3</v>
      </c>
      <c r="N820" s="5">
        <f t="shared" si="124"/>
        <v>1.72E-2</v>
      </c>
      <c r="O820" s="5">
        <f t="shared" si="125"/>
        <v>3.3011458484311085E-4</v>
      </c>
      <c r="P820" s="5">
        <f t="shared" si="129"/>
        <v>-4.0143421954510483E-3</v>
      </c>
      <c r="Q820" s="5">
        <f t="shared" si="130"/>
        <v>-2.9100200507481411E-3</v>
      </c>
      <c r="R820" s="15">
        <f t="shared" si="131"/>
        <v>-3.2401346355912519E-3</v>
      </c>
      <c r="S820">
        <f t="shared" si="126"/>
        <v>0</v>
      </c>
      <c r="T820">
        <f t="shared" si="132"/>
        <v>130</v>
      </c>
      <c r="U820" t="b">
        <f t="shared" si="133"/>
        <v>0</v>
      </c>
      <c r="V820" s="2">
        <v>41894</v>
      </c>
    </row>
    <row r="821" spans="1:22" x14ac:dyDescent="0.2">
      <c r="A821" s="2">
        <v>41901</v>
      </c>
      <c r="B821" s="5">
        <v>1.71</v>
      </c>
      <c r="C821" s="5">
        <v>6.3535000000000004</v>
      </c>
      <c r="D821" s="5">
        <v>618.28</v>
      </c>
      <c r="E821" s="5">
        <v>566.26</v>
      </c>
      <c r="F821" s="5">
        <v>1.01E-2</v>
      </c>
      <c r="G821" s="5">
        <v>0.2331</v>
      </c>
      <c r="H821" s="5">
        <v>8.3000000000000004E-2</v>
      </c>
      <c r="I821" s="3">
        <v>1.5</v>
      </c>
      <c r="J821" t="s">
        <v>730</v>
      </c>
      <c r="K821">
        <v>1</v>
      </c>
      <c r="L821">
        <f t="shared" si="127"/>
        <v>0</v>
      </c>
      <c r="M821" s="5">
        <f t="shared" si="128"/>
        <v>7.1839314512844865E-3</v>
      </c>
      <c r="N821" s="5">
        <f t="shared" si="124"/>
        <v>1.7100000000000001E-2</v>
      </c>
      <c r="O821" s="5">
        <f t="shared" si="125"/>
        <v>3.2819908762027339E-4</v>
      </c>
      <c r="P821" s="5">
        <f t="shared" si="129"/>
        <v>6.8557323636642131E-3</v>
      </c>
      <c r="Q821" s="5">
        <f t="shared" si="130"/>
        <v>7.7055861050310259E-3</v>
      </c>
      <c r="R821" s="15">
        <f t="shared" si="131"/>
        <v>7.3773870174107525E-3</v>
      </c>
      <c r="S821">
        <f t="shared" si="126"/>
        <v>0</v>
      </c>
      <c r="T821">
        <f t="shared" si="132"/>
        <v>131</v>
      </c>
      <c r="U821" t="b">
        <f t="shared" si="133"/>
        <v>0</v>
      </c>
      <c r="V821" s="2">
        <v>41901</v>
      </c>
    </row>
    <row r="822" spans="1:22" x14ac:dyDescent="0.2">
      <c r="A822" s="2">
        <v>41908</v>
      </c>
      <c r="B822" s="5">
        <v>1.6600000000000001</v>
      </c>
      <c r="C822" s="5">
        <v>6.4580000000000002</v>
      </c>
      <c r="D822" s="5">
        <v>606.85</v>
      </c>
      <c r="E822" s="5">
        <v>555.12</v>
      </c>
      <c r="F822" s="5">
        <v>1.01E-2</v>
      </c>
      <c r="G822" s="5">
        <v>0.2331</v>
      </c>
      <c r="H822" s="5">
        <v>8.2000000000000003E-2</v>
      </c>
      <c r="I822" s="3">
        <v>1.5</v>
      </c>
      <c r="J822" t="s">
        <v>731</v>
      </c>
      <c r="K822">
        <v>0</v>
      </c>
      <c r="L822">
        <f t="shared" si="127"/>
        <v>1</v>
      </c>
      <c r="M822" s="5">
        <f t="shared" si="128"/>
        <v>-1.8486769748333964E-2</v>
      </c>
      <c r="N822" s="5">
        <f t="shared" si="124"/>
        <v>1.66E-2</v>
      </c>
      <c r="O822" s="5">
        <f t="shared" si="125"/>
        <v>3.1862094122270257E-4</v>
      </c>
      <c r="P822" s="5">
        <f t="shared" si="129"/>
        <v>-1.8805390689556667E-2</v>
      </c>
      <c r="Q822" s="5">
        <f t="shared" si="130"/>
        <v>-1.9672941758202889E-2</v>
      </c>
      <c r="R822" s="15">
        <f t="shared" si="131"/>
        <v>-1.9991562699425591E-2</v>
      </c>
      <c r="S822">
        <f t="shared" si="126"/>
        <v>0</v>
      </c>
      <c r="T822">
        <f t="shared" si="132"/>
        <v>132</v>
      </c>
      <c r="U822" t="b">
        <f t="shared" si="133"/>
        <v>0</v>
      </c>
      <c r="V822" s="2">
        <v>41908</v>
      </c>
    </row>
    <row r="823" spans="1:22" x14ac:dyDescent="0.2">
      <c r="A823" s="2">
        <v>41915</v>
      </c>
      <c r="B823" s="5">
        <v>1.65</v>
      </c>
      <c r="C823" s="5">
        <v>6.5252999999999997</v>
      </c>
      <c r="D823" s="5">
        <v>584.61</v>
      </c>
      <c r="E823" s="5">
        <v>534.5</v>
      </c>
      <c r="F823" s="5">
        <v>5.1000000000000004E-3</v>
      </c>
      <c r="G823" s="5">
        <v>0.2316</v>
      </c>
      <c r="H823" s="5">
        <v>8.1000000000000003E-2</v>
      </c>
      <c r="I823" s="3">
        <v>1.5</v>
      </c>
      <c r="J823" t="s">
        <v>732</v>
      </c>
      <c r="K823">
        <v>0</v>
      </c>
      <c r="L823">
        <f t="shared" si="127"/>
        <v>2</v>
      </c>
      <c r="M823" s="5">
        <f t="shared" si="128"/>
        <v>-3.664826563401169E-2</v>
      </c>
      <c r="N823" s="5">
        <f t="shared" si="124"/>
        <v>1.6500000000000001E-2</v>
      </c>
      <c r="O823" s="5">
        <f t="shared" si="125"/>
        <v>3.167051798715903E-4</v>
      </c>
      <c r="P823" s="5">
        <f t="shared" si="129"/>
        <v>-3.696497081388328E-2</v>
      </c>
      <c r="Q823" s="5">
        <f t="shared" si="130"/>
        <v>-3.7145121775472023E-2</v>
      </c>
      <c r="R823" s="15">
        <f t="shared" si="131"/>
        <v>-3.7461826955343613E-2</v>
      </c>
      <c r="S823">
        <f t="shared" si="126"/>
        <v>0</v>
      </c>
      <c r="T823">
        <f t="shared" si="132"/>
        <v>133</v>
      </c>
      <c r="U823" t="b">
        <f t="shared" si="133"/>
        <v>0</v>
      </c>
      <c r="V823" s="2">
        <v>41915</v>
      </c>
    </row>
    <row r="824" spans="1:22" x14ac:dyDescent="0.2">
      <c r="A824" s="2">
        <v>41922</v>
      </c>
      <c r="B824" s="5">
        <v>1.6400000000000001</v>
      </c>
      <c r="C824" s="5">
        <v>6.51</v>
      </c>
      <c r="D824" s="5">
        <v>552.65</v>
      </c>
      <c r="E824" s="5">
        <v>505.03</v>
      </c>
      <c r="F824" s="5">
        <v>5.1000000000000004E-3</v>
      </c>
      <c r="G824" s="5">
        <v>0.23</v>
      </c>
      <c r="H824" s="5">
        <v>7.9000000000000001E-2</v>
      </c>
      <c r="I824" s="3">
        <v>1.5</v>
      </c>
      <c r="J824" t="s">
        <v>733</v>
      </c>
      <c r="K824">
        <v>0</v>
      </c>
      <c r="L824">
        <f t="shared" si="127"/>
        <v>3</v>
      </c>
      <c r="M824" s="5">
        <f t="shared" si="128"/>
        <v>-5.4668924582200185E-2</v>
      </c>
      <c r="N824" s="5">
        <f t="shared" si="124"/>
        <v>1.6400000000000001E-2</v>
      </c>
      <c r="O824" s="5">
        <f t="shared" si="125"/>
        <v>3.1478937449169742E-4</v>
      </c>
      <c r="P824" s="5">
        <f t="shared" si="129"/>
        <v>-5.4983713956691882E-2</v>
      </c>
      <c r="Q824" s="5">
        <f t="shared" si="130"/>
        <v>-5.5135640785781148E-2</v>
      </c>
      <c r="R824" s="15">
        <f t="shared" si="131"/>
        <v>-5.5450430160272846E-2</v>
      </c>
      <c r="S824">
        <f t="shared" si="126"/>
        <v>0</v>
      </c>
      <c r="T824">
        <f t="shared" si="132"/>
        <v>134</v>
      </c>
      <c r="U824" t="b">
        <f t="shared" si="133"/>
        <v>0</v>
      </c>
      <c r="V824" s="2">
        <v>41922</v>
      </c>
    </row>
    <row r="825" spans="1:22" x14ac:dyDescent="0.2">
      <c r="A825" s="2">
        <v>41929</v>
      </c>
      <c r="B825" s="5">
        <v>1.63</v>
      </c>
      <c r="C825" s="5">
        <v>6.5450999999999997</v>
      </c>
      <c r="D825" s="5">
        <v>553.54</v>
      </c>
      <c r="E825" s="5">
        <v>505.89</v>
      </c>
      <c r="F825" s="5">
        <v>2.0299999999999999E-2</v>
      </c>
      <c r="G825" s="5">
        <v>0.23135</v>
      </c>
      <c r="H825" s="5">
        <v>8.1000000000000003E-2</v>
      </c>
      <c r="I825" s="3">
        <v>1.5</v>
      </c>
      <c r="J825" t="s">
        <v>734</v>
      </c>
      <c r="K825">
        <v>0</v>
      </c>
      <c r="L825">
        <f t="shared" si="127"/>
        <v>4</v>
      </c>
      <c r="M825" s="5">
        <f t="shared" si="128"/>
        <v>1.6104225097257618E-3</v>
      </c>
      <c r="N825" s="5">
        <f t="shared" si="124"/>
        <v>1.6299999999999999E-2</v>
      </c>
      <c r="O825" s="5">
        <f t="shared" si="125"/>
        <v>3.1287352508102551E-4</v>
      </c>
      <c r="P825" s="5">
        <f t="shared" si="129"/>
        <v>1.2975489846447363E-3</v>
      </c>
      <c r="Q825" s="5">
        <f t="shared" si="130"/>
        <v>1.7028691364868731E-3</v>
      </c>
      <c r="R825" s="15">
        <f t="shared" si="131"/>
        <v>1.3899956114058476E-3</v>
      </c>
      <c r="S825">
        <f t="shared" si="126"/>
        <v>0</v>
      </c>
      <c r="T825">
        <f t="shared" si="132"/>
        <v>135</v>
      </c>
      <c r="U825" t="b">
        <f t="shared" si="133"/>
        <v>0</v>
      </c>
      <c r="V825" s="2">
        <v>41929</v>
      </c>
    </row>
    <row r="826" spans="1:22" x14ac:dyDescent="0.2">
      <c r="A826" s="2">
        <v>41936</v>
      </c>
      <c r="B826" s="5">
        <v>1.62</v>
      </c>
      <c r="C826" s="5">
        <v>6.5976999999999997</v>
      </c>
      <c r="D826" s="5">
        <v>573.58000000000004</v>
      </c>
      <c r="E826" s="5">
        <v>524.07000000000005</v>
      </c>
      <c r="F826" s="5">
        <v>5.1000000000000004E-3</v>
      </c>
      <c r="G826" s="5">
        <v>0.2331</v>
      </c>
      <c r="H826" s="5">
        <v>8.5000000000000006E-2</v>
      </c>
      <c r="I826" s="3">
        <v>1.5</v>
      </c>
      <c r="J826" t="s">
        <v>735</v>
      </c>
      <c r="K826">
        <v>1</v>
      </c>
      <c r="L826">
        <f t="shared" si="127"/>
        <v>0</v>
      </c>
      <c r="M826" s="5">
        <f t="shared" si="128"/>
        <v>3.6203345738338832E-2</v>
      </c>
      <c r="N826" s="5">
        <f t="shared" si="124"/>
        <v>1.6200000000000003E-2</v>
      </c>
      <c r="O826" s="5">
        <f t="shared" si="125"/>
        <v>3.1095763163713208E-4</v>
      </c>
      <c r="P826" s="5">
        <f t="shared" si="129"/>
        <v>3.58923881067017E-2</v>
      </c>
      <c r="Q826" s="5">
        <f t="shared" si="130"/>
        <v>3.5936666073652423E-2</v>
      </c>
      <c r="R826" s="15">
        <f t="shared" si="131"/>
        <v>3.5625708442015291E-2</v>
      </c>
      <c r="S826">
        <f t="shared" si="126"/>
        <v>0</v>
      </c>
      <c r="T826">
        <f t="shared" si="132"/>
        <v>136</v>
      </c>
      <c r="U826" t="b">
        <f t="shared" si="133"/>
        <v>0</v>
      </c>
      <c r="V826" s="2">
        <v>41936</v>
      </c>
    </row>
    <row r="827" spans="1:22" x14ac:dyDescent="0.2">
      <c r="A827" s="2">
        <v>41943</v>
      </c>
      <c r="B827" s="5">
        <v>1.58</v>
      </c>
      <c r="C827" s="5">
        <v>6.7510000000000003</v>
      </c>
      <c r="D827" s="5">
        <v>585.28</v>
      </c>
      <c r="E827" s="5">
        <v>533.94000000000005</v>
      </c>
      <c r="F827" s="5">
        <v>5.1000000000000004E-3</v>
      </c>
      <c r="G827" s="5">
        <v>0.2321</v>
      </c>
      <c r="H827" s="5">
        <v>8.5999999999999993E-2</v>
      </c>
      <c r="I827" s="3">
        <v>1.5</v>
      </c>
      <c r="J827" t="s">
        <v>736</v>
      </c>
      <c r="K827">
        <v>0</v>
      </c>
      <c r="L827">
        <f t="shared" si="127"/>
        <v>1</v>
      </c>
      <c r="M827" s="5">
        <f t="shared" si="128"/>
        <v>2.0398200774085495E-2</v>
      </c>
      <c r="N827" s="5">
        <f t="shared" si="124"/>
        <v>1.5800000000000002E-2</v>
      </c>
      <c r="O827" s="5">
        <f t="shared" si="125"/>
        <v>3.0329361749048545E-4</v>
      </c>
      <c r="P827" s="5">
        <f t="shared" si="129"/>
        <v>2.009490715659501E-2</v>
      </c>
      <c r="Q827" s="5">
        <f t="shared" si="130"/>
        <v>1.8833361955463923E-2</v>
      </c>
      <c r="R827" s="15">
        <f t="shared" si="131"/>
        <v>1.8530068337973438E-2</v>
      </c>
      <c r="S827">
        <f t="shared" si="126"/>
        <v>0</v>
      </c>
      <c r="T827">
        <f t="shared" si="132"/>
        <v>137</v>
      </c>
      <c r="U827" t="b">
        <f t="shared" si="133"/>
        <v>0</v>
      </c>
      <c r="V827" s="2">
        <v>41943</v>
      </c>
    </row>
    <row r="828" spans="1:22" x14ac:dyDescent="0.2">
      <c r="A828" s="2">
        <v>41950</v>
      </c>
      <c r="B828" s="5">
        <v>1.6400000000000001</v>
      </c>
      <c r="C828" s="5">
        <v>6.8192000000000004</v>
      </c>
      <c r="D828" s="5">
        <v>587.67999999999995</v>
      </c>
      <c r="E828" s="5">
        <v>536</v>
      </c>
      <c r="F828" s="5">
        <v>2.0299999999999999E-2</v>
      </c>
      <c r="G828" s="5">
        <v>0.2326</v>
      </c>
      <c r="H828" s="5">
        <v>0.08</v>
      </c>
      <c r="I828" s="3">
        <v>1.5</v>
      </c>
      <c r="J828" t="s">
        <v>737</v>
      </c>
      <c r="K828">
        <v>0</v>
      </c>
      <c r="L828">
        <f t="shared" si="127"/>
        <v>2</v>
      </c>
      <c r="M828" s="5">
        <f t="shared" si="128"/>
        <v>4.100601421541894E-3</v>
      </c>
      <c r="N828" s="5">
        <f t="shared" si="124"/>
        <v>1.6400000000000001E-2</v>
      </c>
      <c r="O828" s="5">
        <f t="shared" si="125"/>
        <v>3.1478937449169742E-4</v>
      </c>
      <c r="P828" s="5">
        <f t="shared" si="129"/>
        <v>3.7858120470501966E-3</v>
      </c>
      <c r="Q828" s="5">
        <f t="shared" si="130"/>
        <v>3.8581113982842918E-3</v>
      </c>
      <c r="R828" s="15">
        <f t="shared" si="131"/>
        <v>3.5433220237925944E-3</v>
      </c>
      <c r="S828">
        <f t="shared" si="126"/>
        <v>0</v>
      </c>
      <c r="T828">
        <f t="shared" si="132"/>
        <v>138</v>
      </c>
      <c r="U828" t="b">
        <f t="shared" si="133"/>
        <v>0</v>
      </c>
      <c r="V828" s="2">
        <v>41950</v>
      </c>
    </row>
    <row r="829" spans="1:22" x14ac:dyDescent="0.2">
      <c r="A829" s="2">
        <v>41957</v>
      </c>
      <c r="B829" s="5">
        <v>1.7</v>
      </c>
      <c r="C829" s="5">
        <v>6.7545999999999999</v>
      </c>
      <c r="D829" s="5">
        <v>598.63</v>
      </c>
      <c r="E829" s="5">
        <v>547.26</v>
      </c>
      <c r="F829" s="5">
        <v>5.1000000000000004E-3</v>
      </c>
      <c r="G829" s="5">
        <v>0.2321</v>
      </c>
      <c r="H829" s="5">
        <v>7.9000000000000001E-2</v>
      </c>
      <c r="I829" s="3">
        <v>1.5</v>
      </c>
      <c r="J829" t="s">
        <v>738</v>
      </c>
      <c r="K829">
        <v>0</v>
      </c>
      <c r="L829">
        <f t="shared" si="127"/>
        <v>3</v>
      </c>
      <c r="M829" s="5">
        <f t="shared" si="128"/>
        <v>1.8632589164170987E-2</v>
      </c>
      <c r="N829" s="5">
        <f t="shared" si="124"/>
        <v>1.7000000000000001E-2</v>
      </c>
      <c r="O829" s="5">
        <f t="shared" si="125"/>
        <v>3.262835463815339E-4</v>
      </c>
      <c r="P829" s="5">
        <f t="shared" si="129"/>
        <v>1.8306305617789453E-2</v>
      </c>
      <c r="Q829" s="5">
        <f t="shared" si="130"/>
        <v>2.1007462686567058E-2</v>
      </c>
      <c r="R829" s="15">
        <f t="shared" si="131"/>
        <v>2.0681179140185524E-2</v>
      </c>
      <c r="S829">
        <f t="shared" si="126"/>
        <v>0</v>
      </c>
      <c r="T829">
        <f t="shared" si="132"/>
        <v>139</v>
      </c>
      <c r="U829" t="b">
        <f t="shared" si="133"/>
        <v>0</v>
      </c>
      <c r="V829" s="2">
        <v>41957</v>
      </c>
    </row>
    <row r="830" spans="1:22" x14ac:dyDescent="0.2">
      <c r="A830" s="2">
        <v>41964</v>
      </c>
      <c r="B830" s="5">
        <v>1.67</v>
      </c>
      <c r="C830" s="5">
        <v>6.8071999999999999</v>
      </c>
      <c r="D830" s="5">
        <v>606.57000000000005</v>
      </c>
      <c r="E830" s="5">
        <v>555.27</v>
      </c>
      <c r="F830" s="5">
        <v>5.1000000000000004E-3</v>
      </c>
      <c r="G830" s="5">
        <v>0.23285</v>
      </c>
      <c r="H830" s="5">
        <v>8.1000000000000003E-2</v>
      </c>
      <c r="I830" s="3">
        <v>1.5</v>
      </c>
      <c r="J830" t="s">
        <v>739</v>
      </c>
      <c r="K830">
        <v>0</v>
      </c>
      <c r="L830">
        <f t="shared" si="127"/>
        <v>4</v>
      </c>
      <c r="M830" s="5">
        <f t="shared" si="128"/>
        <v>1.3263618595793725E-2</v>
      </c>
      <c r="N830" s="5">
        <f t="shared" si="124"/>
        <v>1.67E-2</v>
      </c>
      <c r="O830" s="5">
        <f t="shared" si="125"/>
        <v>3.2053665854703262E-4</v>
      </c>
      <c r="P830" s="5">
        <f t="shared" si="129"/>
        <v>1.2943081937246692E-2</v>
      </c>
      <c r="Q830" s="5">
        <f t="shared" si="130"/>
        <v>1.4636553009538478E-2</v>
      </c>
      <c r="R830" s="15">
        <f t="shared" si="131"/>
        <v>1.4316016350991445E-2</v>
      </c>
      <c r="S830">
        <f t="shared" si="126"/>
        <v>0</v>
      </c>
      <c r="T830">
        <f t="shared" si="132"/>
        <v>140</v>
      </c>
      <c r="U830" t="b">
        <f t="shared" si="133"/>
        <v>0</v>
      </c>
      <c r="V830" s="2">
        <v>41964</v>
      </c>
    </row>
    <row r="831" spans="1:22" x14ac:dyDescent="0.2">
      <c r="A831" s="2">
        <v>41971</v>
      </c>
      <c r="B831" s="5">
        <v>1.63</v>
      </c>
      <c r="C831" s="5">
        <v>7.0304000000000002</v>
      </c>
      <c r="D831" s="5">
        <v>566.34</v>
      </c>
      <c r="E831" s="5">
        <v>515.97</v>
      </c>
      <c r="F831" s="5">
        <v>1.01E-2</v>
      </c>
      <c r="G831" s="5">
        <v>0.2336</v>
      </c>
      <c r="H831" s="5">
        <v>8.2000000000000003E-2</v>
      </c>
      <c r="I831" s="3">
        <v>1.5</v>
      </c>
      <c r="J831" t="s">
        <v>740</v>
      </c>
      <c r="K831">
        <v>0</v>
      </c>
      <c r="L831">
        <f t="shared" si="127"/>
        <v>5</v>
      </c>
      <c r="M831" s="5">
        <f t="shared" si="128"/>
        <v>-6.6323754884019981E-2</v>
      </c>
      <c r="N831" s="5">
        <f t="shared" si="124"/>
        <v>1.6299999999999999E-2</v>
      </c>
      <c r="O831" s="5">
        <f t="shared" si="125"/>
        <v>3.1287352508102551E-4</v>
      </c>
      <c r="P831" s="5">
        <f t="shared" si="129"/>
        <v>-6.6636628409101006E-2</v>
      </c>
      <c r="Q831" s="5">
        <f t="shared" si="130"/>
        <v>-7.0776379058836159E-2</v>
      </c>
      <c r="R831" s="15">
        <f t="shared" si="131"/>
        <v>-7.1089252583917184E-2</v>
      </c>
      <c r="S831">
        <f t="shared" si="126"/>
        <v>0</v>
      </c>
      <c r="T831">
        <f t="shared" si="132"/>
        <v>141</v>
      </c>
      <c r="U831" t="b">
        <f t="shared" si="133"/>
        <v>0</v>
      </c>
      <c r="V831" s="2">
        <v>41971</v>
      </c>
    </row>
    <row r="832" spans="1:22" x14ac:dyDescent="0.2">
      <c r="A832" s="2">
        <v>41978</v>
      </c>
      <c r="B832" s="5">
        <v>1.56</v>
      </c>
      <c r="C832" s="5">
        <v>7.1566999999999998</v>
      </c>
      <c r="D832" s="5">
        <v>567.72</v>
      </c>
      <c r="E832" s="5">
        <v>518.09</v>
      </c>
      <c r="F832" s="5">
        <v>1.01E-2</v>
      </c>
      <c r="G832" s="5">
        <v>0.2356</v>
      </c>
      <c r="H832" s="5">
        <v>8.2000000000000003E-2</v>
      </c>
      <c r="I832" s="3">
        <v>1.5</v>
      </c>
      <c r="J832" t="s">
        <v>741</v>
      </c>
      <c r="K832">
        <v>0</v>
      </c>
      <c r="L832">
        <f t="shared" si="127"/>
        <v>6</v>
      </c>
      <c r="M832" s="5">
        <f t="shared" si="128"/>
        <v>2.4366988028392544E-3</v>
      </c>
      <c r="N832" s="5">
        <f t="shared" si="124"/>
        <v>1.5600000000000001E-2</v>
      </c>
      <c r="O832" s="5">
        <f t="shared" si="125"/>
        <v>2.9946134616420927E-4</v>
      </c>
      <c r="P832" s="5">
        <f t="shared" si="129"/>
        <v>2.1372374566750452E-3</v>
      </c>
      <c r="Q832" s="5">
        <f t="shared" si="130"/>
        <v>4.1087660135279425E-3</v>
      </c>
      <c r="R832" s="15">
        <f t="shared" si="131"/>
        <v>3.8093046673637332E-3</v>
      </c>
      <c r="S832">
        <f t="shared" si="126"/>
        <v>0</v>
      </c>
      <c r="T832">
        <f t="shared" si="132"/>
        <v>142</v>
      </c>
      <c r="U832" t="b">
        <f t="shared" si="133"/>
        <v>0</v>
      </c>
      <c r="V832" s="2">
        <v>41978</v>
      </c>
    </row>
    <row r="833" spans="1:22" x14ac:dyDescent="0.2">
      <c r="A833" s="37">
        <v>41985</v>
      </c>
      <c r="B833" s="38">
        <v>1.46</v>
      </c>
      <c r="C833" s="38">
        <v>7.3510999999999997</v>
      </c>
      <c r="D833" s="38">
        <v>544.67999999999995</v>
      </c>
      <c r="E833" s="38">
        <v>496.1</v>
      </c>
      <c r="F833" s="38">
        <v>1.52E-2</v>
      </c>
      <c r="G833" s="38">
        <v>0.24285000000000001</v>
      </c>
      <c r="H833" s="38">
        <v>8.2000000000000003E-2</v>
      </c>
      <c r="I833" s="39">
        <v>1.25</v>
      </c>
      <c r="J833" s="36" t="s">
        <v>742</v>
      </c>
      <c r="K833" s="36">
        <v>1</v>
      </c>
      <c r="L833" s="36">
        <f t="shared" si="127"/>
        <v>0</v>
      </c>
      <c r="M833" s="38">
        <f t="shared" si="128"/>
        <v>-4.0583386176284209E-2</v>
      </c>
      <c r="N833" s="38">
        <f t="shared" si="124"/>
        <v>1.46E-2</v>
      </c>
      <c r="O833" s="38">
        <f t="shared" si="125"/>
        <v>2.8029734633117087E-4</v>
      </c>
      <c r="P833" s="38">
        <f t="shared" si="129"/>
        <v>-4.0863683522615379E-2</v>
      </c>
      <c r="Q833" s="38">
        <f t="shared" si="130"/>
        <v>-4.2444362948522496E-2</v>
      </c>
      <c r="R833" s="45">
        <f t="shared" si="131"/>
        <v>-4.2724660294853667E-2</v>
      </c>
      <c r="S833" s="36">
        <f t="shared" si="126"/>
        <v>1</v>
      </c>
      <c r="T833" s="36">
        <f t="shared" si="132"/>
        <v>0</v>
      </c>
      <c r="U833" s="43">
        <f t="shared" si="133"/>
        <v>0</v>
      </c>
      <c r="V833" s="37">
        <v>41985</v>
      </c>
    </row>
    <row r="834" spans="1:22" x14ac:dyDescent="0.2">
      <c r="A834" s="2">
        <v>41992</v>
      </c>
      <c r="B834" s="5">
        <v>1.5</v>
      </c>
      <c r="C834" s="5">
        <v>7.3640999999999996</v>
      </c>
      <c r="D834" s="5">
        <v>577.6</v>
      </c>
      <c r="E834" s="5">
        <v>527.04</v>
      </c>
      <c r="F834" s="5">
        <v>2.53E-2</v>
      </c>
      <c r="G834" s="5">
        <v>0.25209999999999999</v>
      </c>
      <c r="H834" s="5">
        <v>8.1000000000000003E-2</v>
      </c>
      <c r="I834" s="3">
        <v>1.25</v>
      </c>
      <c r="J834" t="s">
        <v>743</v>
      </c>
      <c r="K834">
        <v>0</v>
      </c>
      <c r="L834">
        <f t="shared" si="127"/>
        <v>1</v>
      </c>
      <c r="M834" s="5">
        <f t="shared" si="128"/>
        <v>6.0439156936182847E-2</v>
      </c>
      <c r="N834" s="5">
        <f t="shared" si="124"/>
        <v>1.4999999999999999E-2</v>
      </c>
      <c r="O834" s="5">
        <f t="shared" si="125"/>
        <v>2.8796347497239694E-4</v>
      </c>
      <c r="P834" s="5">
        <f t="shared" si="129"/>
        <v>6.015119346121045E-2</v>
      </c>
      <c r="Q834" s="5">
        <f t="shared" si="130"/>
        <v>6.2366458375327394E-2</v>
      </c>
      <c r="R834" s="15">
        <f t="shared" si="131"/>
        <v>6.2078494900354997E-2</v>
      </c>
      <c r="S834">
        <f t="shared" si="126"/>
        <v>0</v>
      </c>
      <c r="T834">
        <f t="shared" si="132"/>
        <v>1</v>
      </c>
      <c r="U834" t="b">
        <f t="shared" si="133"/>
        <v>0</v>
      </c>
      <c r="V834" s="2">
        <v>41992</v>
      </c>
    </row>
    <row r="835" spans="1:22" x14ac:dyDescent="0.2">
      <c r="A835" s="2">
        <v>41999</v>
      </c>
      <c r="B835" s="5">
        <v>1.5</v>
      </c>
      <c r="C835" s="5">
        <v>7.4668999999999999</v>
      </c>
      <c r="D835" s="5">
        <v>582.80999999999995</v>
      </c>
      <c r="E835" s="5">
        <v>530.77</v>
      </c>
      <c r="F835" s="5">
        <v>0</v>
      </c>
      <c r="G835" s="5">
        <v>0.25659999999999999</v>
      </c>
      <c r="H835" s="5">
        <v>0.08</v>
      </c>
      <c r="I835" s="3">
        <v>1.25</v>
      </c>
      <c r="J835" t="s">
        <v>744</v>
      </c>
      <c r="K835">
        <v>0</v>
      </c>
      <c r="L835">
        <f t="shared" si="127"/>
        <v>2</v>
      </c>
      <c r="M835" s="5">
        <f t="shared" si="128"/>
        <v>9.0200831024929151E-3</v>
      </c>
      <c r="N835" s="5">
        <f t="shared" ref="N835:N898" si="134">B835/100</f>
        <v>1.4999999999999999E-2</v>
      </c>
      <c r="O835" s="5">
        <f t="shared" ref="O835:O898" si="135">(1+N835/4)^(1/13)-1</f>
        <v>2.8796347497239694E-4</v>
      </c>
      <c r="P835" s="5">
        <f t="shared" si="129"/>
        <v>8.7321196275205182E-3</v>
      </c>
      <c r="Q835" s="5">
        <f t="shared" si="130"/>
        <v>7.0772616879175576E-3</v>
      </c>
      <c r="R835" s="15">
        <f t="shared" si="131"/>
        <v>6.7892982129451607E-3</v>
      </c>
      <c r="S835">
        <f t="shared" ref="S835:S898" si="136">IF(I835&lt;I834,1,0)</f>
        <v>0</v>
      </c>
      <c r="T835">
        <f t="shared" si="132"/>
        <v>2</v>
      </c>
      <c r="U835" t="b">
        <f t="shared" si="133"/>
        <v>0</v>
      </c>
      <c r="V835" s="2">
        <v>41999</v>
      </c>
    </row>
    <row r="836" spans="1:22" x14ac:dyDescent="0.2">
      <c r="A836" s="2">
        <v>42006</v>
      </c>
      <c r="B836" s="5">
        <v>1.46</v>
      </c>
      <c r="C836" s="5">
        <v>7.5910000000000002</v>
      </c>
      <c r="D836" s="5">
        <v>579.36</v>
      </c>
      <c r="E836" s="5">
        <v>526.41</v>
      </c>
      <c r="F836" s="5">
        <v>1.52E-2</v>
      </c>
      <c r="G836" s="5">
        <v>0.25559999999999999</v>
      </c>
      <c r="H836" s="5">
        <v>7.5999999999999998E-2</v>
      </c>
      <c r="I836" s="3">
        <v>1.25</v>
      </c>
      <c r="J836" t="s">
        <v>745</v>
      </c>
      <c r="K836">
        <v>0</v>
      </c>
      <c r="L836">
        <f t="shared" ref="L836:L899" si="137">IF(K836=1,0,L835+1)</f>
        <v>3</v>
      </c>
      <c r="M836" s="5">
        <f t="shared" ref="M836:M899" si="138">D836/D835-1</f>
        <v>-5.9195964379470389E-3</v>
      </c>
      <c r="N836" s="5">
        <f t="shared" si="134"/>
        <v>1.46E-2</v>
      </c>
      <c r="O836" s="5">
        <f t="shared" si="135"/>
        <v>2.8029734633117087E-4</v>
      </c>
      <c r="P836" s="5">
        <f t="shared" ref="P836:P899" si="139">M836-O836</f>
        <v>-6.1998937842782098E-3</v>
      </c>
      <c r="Q836" s="5">
        <f t="shared" ref="Q836:Q899" si="140">E836/E835-1</f>
        <v>-8.2144808485784537E-3</v>
      </c>
      <c r="R836" s="15">
        <f t="shared" ref="R836:R899" si="141">Q836-O836</f>
        <v>-8.4947781949096246E-3</v>
      </c>
      <c r="S836">
        <f t="shared" si="136"/>
        <v>0</v>
      </c>
      <c r="T836">
        <f t="shared" si="132"/>
        <v>3</v>
      </c>
      <c r="U836" t="b">
        <f t="shared" si="133"/>
        <v>0</v>
      </c>
      <c r="V836" s="2">
        <v>42006</v>
      </c>
    </row>
    <row r="837" spans="1:22" x14ac:dyDescent="0.2">
      <c r="A837" s="2">
        <v>42013</v>
      </c>
      <c r="B837" s="5">
        <v>1.42</v>
      </c>
      <c r="C837" s="5">
        <v>7.6540999999999997</v>
      </c>
      <c r="D837" s="5">
        <v>580.44000000000005</v>
      </c>
      <c r="E837" s="5">
        <v>527.66999999999996</v>
      </c>
      <c r="F837" s="5">
        <v>1.52E-2</v>
      </c>
      <c r="G837" s="5">
        <v>0.25409999999999999</v>
      </c>
      <c r="H837" s="5">
        <v>7.0000000000000007E-2</v>
      </c>
      <c r="I837" s="3">
        <v>1.25</v>
      </c>
      <c r="J837" t="s">
        <v>746</v>
      </c>
      <c r="K837">
        <v>0</v>
      </c>
      <c r="L837">
        <f t="shared" si="137"/>
        <v>4</v>
      </c>
      <c r="M837" s="5">
        <f t="shared" si="138"/>
        <v>1.8641259320630876E-3</v>
      </c>
      <c r="N837" s="5">
        <f t="shared" si="134"/>
        <v>1.4199999999999999E-2</v>
      </c>
      <c r="O837" s="5">
        <f t="shared" si="135"/>
        <v>2.7263051258841209E-4</v>
      </c>
      <c r="P837" s="5">
        <f t="shared" si="139"/>
        <v>1.5914954194746755E-3</v>
      </c>
      <c r="Q837" s="5">
        <f t="shared" si="140"/>
        <v>2.3935715506924193E-3</v>
      </c>
      <c r="R837" s="15">
        <f t="shared" si="141"/>
        <v>2.1209410381040072E-3</v>
      </c>
      <c r="S837">
        <f t="shared" si="136"/>
        <v>0</v>
      </c>
      <c r="T837">
        <f t="shared" si="132"/>
        <v>4</v>
      </c>
      <c r="U837" t="b">
        <f t="shared" si="133"/>
        <v>0</v>
      </c>
      <c r="V837" s="2">
        <v>42013</v>
      </c>
    </row>
    <row r="838" spans="1:22" x14ac:dyDescent="0.2">
      <c r="A838" s="2">
        <v>42020</v>
      </c>
      <c r="B838" s="5">
        <v>1.41</v>
      </c>
      <c r="C838" s="5">
        <v>7.5532000000000004</v>
      </c>
      <c r="D838" s="5">
        <v>578.82000000000005</v>
      </c>
      <c r="E838" s="5">
        <v>526.57000000000005</v>
      </c>
      <c r="F838" s="5">
        <v>1.52E-2</v>
      </c>
      <c r="G838" s="5">
        <v>0.25659999999999999</v>
      </c>
      <c r="H838" s="5">
        <v>0.06</v>
      </c>
      <c r="I838" s="3">
        <v>1.25</v>
      </c>
      <c r="J838" t="s">
        <v>747</v>
      </c>
      <c r="K838">
        <v>0</v>
      </c>
      <c r="L838">
        <f t="shared" si="137"/>
        <v>5</v>
      </c>
      <c r="M838" s="5">
        <f t="shared" si="138"/>
        <v>-2.7909861484390897E-3</v>
      </c>
      <c r="N838" s="5">
        <f t="shared" si="134"/>
        <v>1.41E-2</v>
      </c>
      <c r="O838" s="5">
        <f t="shared" si="135"/>
        <v>2.7071369396480804E-4</v>
      </c>
      <c r="P838" s="5">
        <f t="shared" si="139"/>
        <v>-3.0616998424038977E-3</v>
      </c>
      <c r="Q838" s="5">
        <f t="shared" si="140"/>
        <v>-2.0846362309775435E-3</v>
      </c>
      <c r="R838" s="15">
        <f t="shared" si="141"/>
        <v>-2.3553499249423515E-3</v>
      </c>
      <c r="S838">
        <f t="shared" si="136"/>
        <v>0</v>
      </c>
      <c r="T838">
        <f t="shared" ref="T838:T901" si="142">IF(S838=1,0,T837+1)</f>
        <v>5</v>
      </c>
      <c r="U838" t="b">
        <f t="shared" ref="U838:U901" si="143">IF(S838=1,IF(R838&gt;0,1,0))</f>
        <v>0</v>
      </c>
      <c r="V838" s="2">
        <v>42020</v>
      </c>
    </row>
    <row r="839" spans="1:22" x14ac:dyDescent="0.2">
      <c r="A839" s="2">
        <v>42027</v>
      </c>
      <c r="B839" s="5">
        <v>1.33</v>
      </c>
      <c r="C839" s="5">
        <v>7.7656999999999998</v>
      </c>
      <c r="D839" s="5">
        <v>603.28</v>
      </c>
      <c r="E839" s="5">
        <v>549.57000000000005</v>
      </c>
      <c r="F839" s="5">
        <v>1.52E-2</v>
      </c>
      <c r="G839" s="5">
        <v>0.25609999999999999</v>
      </c>
      <c r="H839" s="5">
        <v>5.2999999999999999E-2</v>
      </c>
      <c r="I839" s="3">
        <v>1.25</v>
      </c>
      <c r="J839" t="s">
        <v>748</v>
      </c>
      <c r="K839">
        <v>0</v>
      </c>
      <c r="L839">
        <f t="shared" si="137"/>
        <v>6</v>
      </c>
      <c r="M839" s="5">
        <f t="shared" si="138"/>
        <v>4.225838775439672E-2</v>
      </c>
      <c r="N839" s="5">
        <f t="shared" si="134"/>
        <v>1.3300000000000001E-2</v>
      </c>
      <c r="O839" s="5">
        <f t="shared" si="135"/>
        <v>2.5537755793969552E-4</v>
      </c>
      <c r="P839" s="5">
        <f t="shared" si="139"/>
        <v>4.2003010196457025E-2</v>
      </c>
      <c r="Q839" s="5">
        <f t="shared" si="140"/>
        <v>4.3678903089807708E-2</v>
      </c>
      <c r="R839" s="15">
        <f t="shared" si="141"/>
        <v>4.3423525531868012E-2</v>
      </c>
      <c r="S839">
        <f t="shared" si="136"/>
        <v>0</v>
      </c>
      <c r="T839">
        <f t="shared" si="142"/>
        <v>6</v>
      </c>
      <c r="U839" t="b">
        <f t="shared" si="143"/>
        <v>0</v>
      </c>
      <c r="V839" s="2">
        <v>42027</v>
      </c>
    </row>
    <row r="840" spans="1:22" x14ac:dyDescent="0.2">
      <c r="A840" s="2">
        <v>42034</v>
      </c>
      <c r="B840" s="5">
        <v>1.32</v>
      </c>
      <c r="C840" s="5">
        <v>7.7290999999999999</v>
      </c>
      <c r="D840" s="5">
        <v>596.19000000000005</v>
      </c>
      <c r="E840" s="5">
        <v>542.37</v>
      </c>
      <c r="F840" s="5">
        <v>0</v>
      </c>
      <c r="G840" s="5">
        <v>0.25309999999999999</v>
      </c>
      <c r="H840" s="5">
        <v>5.3999999999999999E-2</v>
      </c>
      <c r="I840" s="3">
        <v>1.25</v>
      </c>
      <c r="J840" t="s">
        <v>749</v>
      </c>
      <c r="K840">
        <v>0</v>
      </c>
      <c r="L840">
        <f t="shared" si="137"/>
        <v>7</v>
      </c>
      <c r="M840" s="5">
        <f t="shared" si="138"/>
        <v>-1.1752420103434469E-2</v>
      </c>
      <c r="N840" s="5">
        <f t="shared" si="134"/>
        <v>1.32E-2</v>
      </c>
      <c r="O840" s="5">
        <f t="shared" si="135"/>
        <v>2.5346034252526906E-4</v>
      </c>
      <c r="P840" s="5">
        <f t="shared" si="139"/>
        <v>-1.2005880445959738E-2</v>
      </c>
      <c r="Q840" s="5">
        <f t="shared" si="140"/>
        <v>-1.3101151809596701E-2</v>
      </c>
      <c r="R840" s="15">
        <f t="shared" si="141"/>
        <v>-1.335461215212197E-2</v>
      </c>
      <c r="S840">
        <f t="shared" si="136"/>
        <v>0</v>
      </c>
      <c r="T840">
        <f t="shared" si="142"/>
        <v>7</v>
      </c>
      <c r="U840" t="b">
        <f t="shared" si="143"/>
        <v>0</v>
      </c>
      <c r="V840" s="2">
        <v>42034</v>
      </c>
    </row>
    <row r="841" spans="1:22" x14ac:dyDescent="0.2">
      <c r="A841" s="2">
        <v>42041</v>
      </c>
      <c r="B841" s="5">
        <v>1.38</v>
      </c>
      <c r="C841" s="5">
        <v>7.6307</v>
      </c>
      <c r="D841" s="5">
        <v>615.71</v>
      </c>
      <c r="E841" s="5">
        <v>561.80999999999995</v>
      </c>
      <c r="F841" s="5">
        <v>1.52E-2</v>
      </c>
      <c r="G841" s="5">
        <v>0.25559999999999999</v>
      </c>
      <c r="H841" s="5">
        <v>5.2999999999999999E-2</v>
      </c>
      <c r="I841" s="3">
        <v>1.25</v>
      </c>
      <c r="J841" t="s">
        <v>750</v>
      </c>
      <c r="K841">
        <v>0</v>
      </c>
      <c r="L841">
        <f t="shared" si="137"/>
        <v>8</v>
      </c>
      <c r="M841" s="5">
        <f t="shared" si="138"/>
        <v>3.2741240208658207E-2</v>
      </c>
      <c r="N841" s="5">
        <f t="shared" si="134"/>
        <v>1.38E-2</v>
      </c>
      <c r="O841" s="5">
        <f t="shared" si="135"/>
        <v>2.6496297360889542E-4</v>
      </c>
      <c r="P841" s="5">
        <f t="shared" si="139"/>
        <v>3.2476277235049311E-2</v>
      </c>
      <c r="Q841" s="5">
        <f t="shared" si="140"/>
        <v>3.5842690414292777E-2</v>
      </c>
      <c r="R841" s="15">
        <f t="shared" si="141"/>
        <v>3.5577727440683882E-2</v>
      </c>
      <c r="S841">
        <f t="shared" si="136"/>
        <v>0</v>
      </c>
      <c r="T841">
        <f t="shared" si="142"/>
        <v>8</v>
      </c>
      <c r="U841" t="b">
        <f t="shared" si="143"/>
        <v>0</v>
      </c>
      <c r="V841" s="2">
        <v>42041</v>
      </c>
    </row>
    <row r="842" spans="1:22" x14ac:dyDescent="0.2">
      <c r="A842" s="2">
        <v>42048</v>
      </c>
      <c r="B842" s="5">
        <v>1.4</v>
      </c>
      <c r="C842" s="5">
        <v>7.5895999999999999</v>
      </c>
      <c r="D842" s="5">
        <v>616.66</v>
      </c>
      <c r="E842" s="5">
        <v>561.28</v>
      </c>
      <c r="F842" s="5">
        <v>5.1000000000000004E-3</v>
      </c>
      <c r="G842" s="5">
        <v>0.2571</v>
      </c>
      <c r="H842" s="5">
        <v>4.8000000000000001E-2</v>
      </c>
      <c r="I842" s="3">
        <v>1.25</v>
      </c>
      <c r="J842" t="s">
        <v>751</v>
      </c>
      <c r="K842">
        <v>0</v>
      </c>
      <c r="L842">
        <f t="shared" si="137"/>
        <v>9</v>
      </c>
      <c r="M842" s="5">
        <f t="shared" si="138"/>
        <v>1.5429341735555546E-3</v>
      </c>
      <c r="N842" s="5">
        <f t="shared" si="134"/>
        <v>1.3999999999999999E-2</v>
      </c>
      <c r="O842" s="5">
        <f t="shared" si="135"/>
        <v>2.6879683126179721E-4</v>
      </c>
      <c r="P842" s="5">
        <f t="shared" si="139"/>
        <v>1.2741373422937574E-3</v>
      </c>
      <c r="Q842" s="5">
        <f t="shared" si="140"/>
        <v>-9.433794343283175E-4</v>
      </c>
      <c r="R842" s="15">
        <f t="shared" si="141"/>
        <v>-1.2121762655901147E-3</v>
      </c>
      <c r="S842">
        <f t="shared" si="136"/>
        <v>0</v>
      </c>
      <c r="T842">
        <f t="shared" si="142"/>
        <v>9</v>
      </c>
      <c r="U842" t="b">
        <f t="shared" si="143"/>
        <v>0</v>
      </c>
      <c r="V842" s="2">
        <v>42048</v>
      </c>
    </row>
    <row r="843" spans="1:22" x14ac:dyDescent="0.2">
      <c r="A843" s="2">
        <v>42055</v>
      </c>
      <c r="B843" s="5">
        <v>1.3900000000000001</v>
      </c>
      <c r="C843" s="5">
        <v>7.5270999999999999</v>
      </c>
      <c r="D843" s="5">
        <v>614.03</v>
      </c>
      <c r="E843" s="5">
        <v>557.24</v>
      </c>
      <c r="F843" s="5">
        <v>1.52E-2</v>
      </c>
      <c r="G843" s="5">
        <v>0.2626</v>
      </c>
      <c r="H843" s="5">
        <v>4.8000000000000001E-2</v>
      </c>
      <c r="I843" s="3">
        <v>1.25</v>
      </c>
      <c r="J843" t="s">
        <v>752</v>
      </c>
      <c r="K843">
        <v>0</v>
      </c>
      <c r="L843">
        <f t="shared" si="137"/>
        <v>10</v>
      </c>
      <c r="M843" s="5">
        <f t="shared" si="138"/>
        <v>-4.2649109720105383E-3</v>
      </c>
      <c r="N843" s="5">
        <f t="shared" si="134"/>
        <v>1.3900000000000001E-2</v>
      </c>
      <c r="O843" s="5">
        <f t="shared" si="135"/>
        <v>2.6687992447715914E-4</v>
      </c>
      <c r="P843" s="5">
        <f t="shared" si="139"/>
        <v>-4.5317908964876974E-3</v>
      </c>
      <c r="Q843" s="5">
        <f t="shared" si="140"/>
        <v>-7.1978335233751078E-3</v>
      </c>
      <c r="R843" s="15">
        <f t="shared" si="141"/>
        <v>-7.464713447852267E-3</v>
      </c>
      <c r="S843">
        <f t="shared" si="136"/>
        <v>0</v>
      </c>
      <c r="T843">
        <f t="shared" si="142"/>
        <v>10</v>
      </c>
      <c r="U843" t="b">
        <f t="shared" si="143"/>
        <v>0</v>
      </c>
      <c r="V843" s="2">
        <v>42055</v>
      </c>
    </row>
    <row r="844" spans="1:22" x14ac:dyDescent="0.2">
      <c r="A844" s="2">
        <v>42062</v>
      </c>
      <c r="B844" s="5">
        <v>1.34</v>
      </c>
      <c r="C844" s="5">
        <v>7.6654999999999998</v>
      </c>
      <c r="D844" s="5">
        <v>615.64</v>
      </c>
      <c r="E844" s="5">
        <v>557.66</v>
      </c>
      <c r="F844" s="5">
        <v>1.01E-2</v>
      </c>
      <c r="G844" s="5">
        <v>0.26185000000000003</v>
      </c>
      <c r="H844" s="5">
        <v>3.9E-2</v>
      </c>
      <c r="I844" s="3">
        <v>1.25</v>
      </c>
      <c r="J844" t="s">
        <v>753</v>
      </c>
      <c r="K844">
        <v>0</v>
      </c>
      <c r="L844">
        <f t="shared" si="137"/>
        <v>11</v>
      </c>
      <c r="M844" s="5">
        <f t="shared" si="138"/>
        <v>2.6220217253229983E-3</v>
      </c>
      <c r="N844" s="5">
        <f t="shared" si="134"/>
        <v>1.34E-2</v>
      </c>
      <c r="O844" s="5">
        <f t="shared" si="135"/>
        <v>2.5729472925761776E-4</v>
      </c>
      <c r="P844" s="5">
        <f t="shared" si="139"/>
        <v>2.3647269960653805E-3</v>
      </c>
      <c r="Q844" s="5">
        <f t="shared" si="140"/>
        <v>7.5371473691765445E-4</v>
      </c>
      <c r="R844" s="15">
        <f t="shared" si="141"/>
        <v>4.9642000766003669E-4</v>
      </c>
      <c r="S844">
        <f t="shared" si="136"/>
        <v>0</v>
      </c>
      <c r="T844">
        <f t="shared" si="142"/>
        <v>11</v>
      </c>
      <c r="U844" t="b">
        <f t="shared" si="143"/>
        <v>0</v>
      </c>
      <c r="V844" s="2">
        <v>42062</v>
      </c>
    </row>
    <row r="845" spans="1:22" x14ac:dyDescent="0.2">
      <c r="A845" s="2">
        <v>42069</v>
      </c>
      <c r="B845" s="5">
        <v>1.38</v>
      </c>
      <c r="C845" s="5">
        <v>7.9073000000000002</v>
      </c>
      <c r="D845" s="5">
        <v>618.30999999999995</v>
      </c>
      <c r="E845" s="5">
        <v>561.02</v>
      </c>
      <c r="F845" s="5">
        <v>5.1000000000000004E-3</v>
      </c>
      <c r="G845" s="5">
        <v>0.2646</v>
      </c>
      <c r="H845" s="5">
        <v>3.5999999999999997E-2</v>
      </c>
      <c r="I845" s="3">
        <v>1.25</v>
      </c>
      <c r="J845" t="s">
        <v>754</v>
      </c>
      <c r="K845">
        <v>0</v>
      </c>
      <c r="L845">
        <f t="shared" si="137"/>
        <v>12</v>
      </c>
      <c r="M845" s="5">
        <f t="shared" si="138"/>
        <v>4.3369501656811416E-3</v>
      </c>
      <c r="N845" s="5">
        <f t="shared" si="134"/>
        <v>1.38E-2</v>
      </c>
      <c r="O845" s="5">
        <f t="shared" si="135"/>
        <v>2.6496297360889542E-4</v>
      </c>
      <c r="P845" s="5">
        <f t="shared" si="139"/>
        <v>4.0719871920722461E-3</v>
      </c>
      <c r="Q845" s="5">
        <f t="shared" si="140"/>
        <v>6.0251766309220578E-3</v>
      </c>
      <c r="R845" s="15">
        <f t="shared" si="141"/>
        <v>5.7602136573131624E-3</v>
      </c>
      <c r="S845">
        <f t="shared" si="136"/>
        <v>0</v>
      </c>
      <c r="T845">
        <f t="shared" si="142"/>
        <v>12</v>
      </c>
      <c r="U845" t="b">
        <f t="shared" si="143"/>
        <v>0</v>
      </c>
      <c r="V845" s="2">
        <v>42069</v>
      </c>
    </row>
    <row r="846" spans="1:22" x14ac:dyDescent="0.2">
      <c r="A846" s="2">
        <v>42076</v>
      </c>
      <c r="B846" s="5">
        <v>1.3</v>
      </c>
      <c r="C846" s="5">
        <v>8.2111000000000001</v>
      </c>
      <c r="D846" s="5">
        <v>611.47</v>
      </c>
      <c r="E846" s="5">
        <v>554.17999999999995</v>
      </c>
      <c r="F846" s="5">
        <v>2.0299999999999999E-2</v>
      </c>
      <c r="G846" s="5">
        <v>0.27065</v>
      </c>
      <c r="H846" s="5">
        <v>2.5000000000000001E-2</v>
      </c>
      <c r="I846" s="3">
        <v>1.25</v>
      </c>
      <c r="J846" t="s">
        <v>755</v>
      </c>
      <c r="K846">
        <v>0</v>
      </c>
      <c r="L846">
        <f t="shared" si="137"/>
        <v>13</v>
      </c>
      <c r="M846" s="5">
        <f t="shared" si="138"/>
        <v>-1.1062412058675974E-2</v>
      </c>
      <c r="N846" s="5">
        <f t="shared" si="134"/>
        <v>1.3000000000000001E-2</v>
      </c>
      <c r="O846" s="5">
        <f t="shared" si="135"/>
        <v>2.4962577939935393E-4</v>
      </c>
      <c r="P846" s="5">
        <f t="shared" si="139"/>
        <v>-1.1312037838075328E-2</v>
      </c>
      <c r="Q846" s="5">
        <f t="shared" si="140"/>
        <v>-1.219207871377137E-2</v>
      </c>
      <c r="R846" s="15">
        <f t="shared" si="141"/>
        <v>-1.2441704493170724E-2</v>
      </c>
      <c r="S846">
        <f t="shared" si="136"/>
        <v>0</v>
      </c>
      <c r="T846">
        <f t="shared" si="142"/>
        <v>13</v>
      </c>
      <c r="U846" t="b">
        <f t="shared" si="143"/>
        <v>0</v>
      </c>
      <c r="V846" s="2">
        <v>42076</v>
      </c>
    </row>
    <row r="847" spans="1:22" x14ac:dyDescent="0.2">
      <c r="A847" s="2">
        <v>42083</v>
      </c>
      <c r="B847" s="5">
        <v>1.45</v>
      </c>
      <c r="C847" s="5">
        <v>8.0192999999999994</v>
      </c>
      <c r="D847" s="5">
        <v>623.16</v>
      </c>
      <c r="E847" s="5">
        <v>565.27</v>
      </c>
      <c r="F847" s="5">
        <v>0</v>
      </c>
      <c r="G847" s="5">
        <v>0.26679999999999998</v>
      </c>
      <c r="H847" s="5">
        <v>2.1000000000000001E-2</v>
      </c>
      <c r="I847" s="3">
        <v>1.25</v>
      </c>
      <c r="J847" t="s">
        <v>756</v>
      </c>
      <c r="K847" s="46">
        <v>1</v>
      </c>
      <c r="L847" s="46">
        <f t="shared" si="137"/>
        <v>0</v>
      </c>
      <c r="M847" s="47">
        <f t="shared" si="138"/>
        <v>1.9117863509248156E-2</v>
      </c>
      <c r="N847" s="47">
        <f t="shared" si="134"/>
        <v>1.4499999999999999E-2</v>
      </c>
      <c r="O847" s="47">
        <f t="shared" si="135"/>
        <v>2.7838070400409975E-4</v>
      </c>
      <c r="P847" s="47">
        <f t="shared" si="139"/>
        <v>1.8839482805244057E-2</v>
      </c>
      <c r="Q847" s="47">
        <f t="shared" si="140"/>
        <v>2.0011548594319528E-2</v>
      </c>
      <c r="R847" s="48">
        <f t="shared" si="141"/>
        <v>1.9733167890315428E-2</v>
      </c>
      <c r="S847" s="46">
        <f t="shared" si="136"/>
        <v>0</v>
      </c>
      <c r="T847" s="46">
        <f t="shared" si="142"/>
        <v>14</v>
      </c>
      <c r="U847" s="46" t="b">
        <f t="shared" si="143"/>
        <v>0</v>
      </c>
      <c r="V847" s="49">
        <v>42083</v>
      </c>
    </row>
    <row r="848" spans="1:22" x14ac:dyDescent="0.2">
      <c r="A848" s="2">
        <v>42090</v>
      </c>
      <c r="B848" s="5">
        <v>1.49</v>
      </c>
      <c r="C848" s="5">
        <v>7.9743000000000004</v>
      </c>
      <c r="D848" s="5">
        <v>616.47</v>
      </c>
      <c r="E848" s="5">
        <v>558.64</v>
      </c>
      <c r="F848" s="5">
        <v>3.5499999999999997E-2</v>
      </c>
      <c r="G848" s="5">
        <v>0.27539999999999998</v>
      </c>
      <c r="H848" s="5">
        <v>2.1000000000000001E-2</v>
      </c>
      <c r="I848" s="3">
        <v>1.25</v>
      </c>
      <c r="J848" t="s">
        <v>757</v>
      </c>
      <c r="K848">
        <v>0</v>
      </c>
      <c r="L848">
        <f t="shared" si="137"/>
        <v>1</v>
      </c>
      <c r="M848" s="5">
        <f t="shared" si="138"/>
        <v>-1.0735605622953837E-2</v>
      </c>
      <c r="N848" s="5">
        <f t="shared" si="134"/>
        <v>1.49E-2</v>
      </c>
      <c r="O848" s="5">
        <f t="shared" si="135"/>
        <v>2.8604700890788592E-4</v>
      </c>
      <c r="P848" s="5">
        <f t="shared" si="139"/>
        <v>-1.1021652631861723E-2</v>
      </c>
      <c r="Q848" s="5">
        <f t="shared" si="140"/>
        <v>-1.172890830930351E-2</v>
      </c>
      <c r="R848" s="15">
        <f t="shared" si="141"/>
        <v>-1.2014955318211396E-2</v>
      </c>
      <c r="S848">
        <f t="shared" si="136"/>
        <v>0</v>
      </c>
      <c r="T848">
        <f t="shared" si="142"/>
        <v>15</v>
      </c>
      <c r="U848" t="b">
        <f t="shared" si="143"/>
        <v>0</v>
      </c>
      <c r="V848" s="2">
        <v>42090</v>
      </c>
    </row>
    <row r="849" spans="1:22" x14ac:dyDescent="0.2">
      <c r="A849" s="2">
        <v>42097</v>
      </c>
      <c r="B849" s="5">
        <v>1.48</v>
      </c>
      <c r="C849" s="5">
        <v>7.9434000000000005</v>
      </c>
      <c r="D849" s="5">
        <v>622.16</v>
      </c>
      <c r="E849" s="5">
        <v>563.86</v>
      </c>
      <c r="F849" s="5">
        <v>1.01E-2</v>
      </c>
      <c r="G849" s="5">
        <v>0.27374999999999999</v>
      </c>
      <c r="H849" s="5">
        <v>1.7999999999999999E-2</v>
      </c>
      <c r="I849" s="3">
        <v>1.25</v>
      </c>
      <c r="J849" t="s">
        <v>758</v>
      </c>
      <c r="K849">
        <v>0</v>
      </c>
      <c r="L849">
        <f t="shared" si="137"/>
        <v>2</v>
      </c>
      <c r="M849" s="5">
        <f t="shared" si="138"/>
        <v>9.229970639284879E-3</v>
      </c>
      <c r="N849" s="5">
        <f t="shared" si="134"/>
        <v>1.4800000000000001E-2</v>
      </c>
      <c r="O849" s="5">
        <f t="shared" si="135"/>
        <v>2.8413049878106555E-4</v>
      </c>
      <c r="P849" s="5">
        <f t="shared" si="139"/>
        <v>8.9458401405038135E-3</v>
      </c>
      <c r="Q849" s="5">
        <f t="shared" si="140"/>
        <v>9.3441214377774084E-3</v>
      </c>
      <c r="R849" s="15">
        <f t="shared" si="141"/>
        <v>9.0599909389963429E-3</v>
      </c>
      <c r="S849">
        <f t="shared" si="136"/>
        <v>0</v>
      </c>
      <c r="T849">
        <f t="shared" si="142"/>
        <v>16</v>
      </c>
      <c r="U849" t="b">
        <f t="shared" si="143"/>
        <v>0</v>
      </c>
      <c r="V849" s="2">
        <v>42097</v>
      </c>
    </row>
    <row r="850" spans="1:22" x14ac:dyDescent="0.2">
      <c r="A850" s="2">
        <v>42104</v>
      </c>
      <c r="B850" s="5">
        <v>1.43</v>
      </c>
      <c r="C850" s="5">
        <v>8.0995000000000008</v>
      </c>
      <c r="D850" s="5">
        <v>656.31</v>
      </c>
      <c r="E850" s="5">
        <v>596.58000000000004</v>
      </c>
      <c r="F850" s="5">
        <v>1.52E-2</v>
      </c>
      <c r="G850" s="5">
        <v>0.27700000000000002</v>
      </c>
      <c r="H850" s="5">
        <v>1.2E-2</v>
      </c>
      <c r="I850" s="3">
        <v>1.25</v>
      </c>
      <c r="J850" t="s">
        <v>759</v>
      </c>
      <c r="K850">
        <v>0</v>
      </c>
      <c r="L850">
        <f t="shared" si="137"/>
        <v>3</v>
      </c>
      <c r="M850" s="5">
        <f t="shared" si="138"/>
        <v>5.4889417513179772E-2</v>
      </c>
      <c r="N850" s="5">
        <f t="shared" si="134"/>
        <v>1.43E-2</v>
      </c>
      <c r="O850" s="5">
        <f t="shared" si="135"/>
        <v>2.7454728713482979E-4</v>
      </c>
      <c r="P850" s="5">
        <f t="shared" si="139"/>
        <v>5.4614870226044943E-2</v>
      </c>
      <c r="Q850" s="5">
        <f t="shared" si="140"/>
        <v>5.8028588656758862E-2</v>
      </c>
      <c r="R850" s="15">
        <f t="shared" si="141"/>
        <v>5.7754041369624032E-2</v>
      </c>
      <c r="S850">
        <f t="shared" si="136"/>
        <v>0</v>
      </c>
      <c r="T850">
        <f t="shared" si="142"/>
        <v>17</v>
      </c>
      <c r="U850" t="b">
        <f t="shared" si="143"/>
        <v>0</v>
      </c>
      <c r="V850" s="2">
        <v>42104</v>
      </c>
    </row>
    <row r="851" spans="1:22" x14ac:dyDescent="0.2">
      <c r="A851" s="2">
        <v>42111</v>
      </c>
      <c r="B851" s="5">
        <v>1.51</v>
      </c>
      <c r="C851" s="5">
        <v>7.8323999999999998</v>
      </c>
      <c r="D851" s="5">
        <v>651.16999999999996</v>
      </c>
      <c r="E851" s="5">
        <v>590.59</v>
      </c>
      <c r="F851" s="5">
        <v>1.52E-2</v>
      </c>
      <c r="G851" s="5">
        <v>0.27575</v>
      </c>
      <c r="H851" s="5">
        <v>1E-3</v>
      </c>
      <c r="I851" s="3">
        <v>1.25</v>
      </c>
      <c r="J851" t="s">
        <v>760</v>
      </c>
      <c r="K851">
        <v>0</v>
      </c>
      <c r="L851">
        <f t="shared" si="137"/>
        <v>4</v>
      </c>
      <c r="M851" s="5">
        <f t="shared" si="138"/>
        <v>-7.8316649144458683E-3</v>
      </c>
      <c r="N851" s="5">
        <f t="shared" si="134"/>
        <v>1.5100000000000001E-2</v>
      </c>
      <c r="O851" s="5">
        <f t="shared" si="135"/>
        <v>2.8987989697637495E-4</v>
      </c>
      <c r="P851" s="5">
        <f t="shared" si="139"/>
        <v>-8.1215448114222433E-3</v>
      </c>
      <c r="Q851" s="5">
        <f t="shared" si="140"/>
        <v>-1.0040564551275666E-2</v>
      </c>
      <c r="R851" s="15">
        <f t="shared" si="141"/>
        <v>-1.0330444448252041E-2</v>
      </c>
      <c r="S851">
        <f t="shared" si="136"/>
        <v>0</v>
      </c>
      <c r="T851">
        <f t="shared" si="142"/>
        <v>18</v>
      </c>
      <c r="U851" t="b">
        <f t="shared" si="143"/>
        <v>0</v>
      </c>
      <c r="V851" s="2">
        <v>42111</v>
      </c>
    </row>
    <row r="852" spans="1:22" x14ac:dyDescent="0.2">
      <c r="A852" s="2">
        <v>42118</v>
      </c>
      <c r="B852" s="5">
        <v>1.49</v>
      </c>
      <c r="C852" s="5">
        <v>7.7736999999999998</v>
      </c>
      <c r="D852" s="5">
        <v>651.37</v>
      </c>
      <c r="E852" s="5">
        <v>589.80999999999995</v>
      </c>
      <c r="F852" s="5">
        <v>1.52E-2</v>
      </c>
      <c r="G852" s="5">
        <v>0.27900000000000003</v>
      </c>
      <c r="H852" s="5">
        <v>-1E-3</v>
      </c>
      <c r="I852" s="3">
        <v>1.25</v>
      </c>
      <c r="J852" t="s">
        <v>761</v>
      </c>
      <c r="K852">
        <v>0</v>
      </c>
      <c r="L852">
        <f t="shared" si="137"/>
        <v>5</v>
      </c>
      <c r="M852" s="5">
        <f t="shared" si="138"/>
        <v>3.0713945667026898E-4</v>
      </c>
      <c r="N852" s="5">
        <f t="shared" si="134"/>
        <v>1.49E-2</v>
      </c>
      <c r="O852" s="5">
        <f t="shared" si="135"/>
        <v>2.8604700890788592E-4</v>
      </c>
      <c r="P852" s="5">
        <f t="shared" si="139"/>
        <v>2.109244776238306E-5</v>
      </c>
      <c r="Q852" s="5">
        <f t="shared" si="140"/>
        <v>-1.3207131851200593E-3</v>
      </c>
      <c r="R852" s="15">
        <f t="shared" si="141"/>
        <v>-1.6067601940279452E-3</v>
      </c>
      <c r="S852">
        <f t="shared" si="136"/>
        <v>0</v>
      </c>
      <c r="T852">
        <f t="shared" si="142"/>
        <v>19</v>
      </c>
      <c r="U852" t="b">
        <f t="shared" si="143"/>
        <v>0</v>
      </c>
      <c r="V852" s="2">
        <v>42118</v>
      </c>
    </row>
    <row r="853" spans="1:22" x14ac:dyDescent="0.2">
      <c r="A853" s="2">
        <v>42125</v>
      </c>
      <c r="B853" s="5">
        <v>1.5</v>
      </c>
      <c r="C853" s="5">
        <v>7.6030999999999995</v>
      </c>
      <c r="D853" s="5">
        <v>639.36</v>
      </c>
      <c r="E853" s="5">
        <v>578.04</v>
      </c>
      <c r="F853" s="5">
        <v>0</v>
      </c>
      <c r="G853" s="5">
        <v>0.27975</v>
      </c>
      <c r="H853" s="5">
        <v>-5.0000000000000001E-3</v>
      </c>
      <c r="I853" s="3">
        <v>1.25</v>
      </c>
      <c r="J853" t="s">
        <v>762</v>
      </c>
      <c r="K853">
        <v>0</v>
      </c>
      <c r="L853">
        <f t="shared" si="137"/>
        <v>6</v>
      </c>
      <c r="M853" s="5">
        <f t="shared" si="138"/>
        <v>-1.843806131691661E-2</v>
      </c>
      <c r="N853" s="5">
        <f t="shared" si="134"/>
        <v>1.4999999999999999E-2</v>
      </c>
      <c r="O853" s="5">
        <f t="shared" si="135"/>
        <v>2.8796347497239694E-4</v>
      </c>
      <c r="P853" s="5">
        <f t="shared" si="139"/>
        <v>-1.8726024791889007E-2</v>
      </c>
      <c r="Q853" s="5">
        <f t="shared" si="140"/>
        <v>-1.995557891524391E-2</v>
      </c>
      <c r="R853" s="15">
        <f t="shared" si="141"/>
        <v>-2.0243542390216307E-2</v>
      </c>
      <c r="S853">
        <f t="shared" si="136"/>
        <v>0</v>
      </c>
      <c r="T853">
        <f t="shared" si="142"/>
        <v>20</v>
      </c>
      <c r="U853" t="b">
        <f t="shared" si="143"/>
        <v>0</v>
      </c>
      <c r="V853" s="2">
        <v>42125</v>
      </c>
    </row>
    <row r="854" spans="1:22" x14ac:dyDescent="0.2">
      <c r="A854" s="2">
        <v>42132</v>
      </c>
      <c r="B854" s="5">
        <v>1.5</v>
      </c>
      <c r="C854" s="5">
        <v>7.4779</v>
      </c>
      <c r="D854" s="5">
        <v>648.04999999999995</v>
      </c>
      <c r="E854" s="5">
        <v>586.55999999999995</v>
      </c>
      <c r="F854" s="5">
        <v>5.1000000000000004E-3</v>
      </c>
      <c r="G854" s="5">
        <v>0.27984999999999999</v>
      </c>
      <c r="H854" s="5">
        <v>-8.9999999999999993E-3</v>
      </c>
      <c r="I854" s="3">
        <v>1.25</v>
      </c>
      <c r="J854" t="s">
        <v>763</v>
      </c>
      <c r="K854">
        <v>1</v>
      </c>
      <c r="L854">
        <f t="shared" si="137"/>
        <v>0</v>
      </c>
      <c r="M854" s="5">
        <f t="shared" si="138"/>
        <v>1.3591716716716551E-2</v>
      </c>
      <c r="N854" s="5">
        <f t="shared" si="134"/>
        <v>1.4999999999999999E-2</v>
      </c>
      <c r="O854" s="5">
        <f t="shared" si="135"/>
        <v>2.8796347497239694E-4</v>
      </c>
      <c r="P854" s="5">
        <f t="shared" si="139"/>
        <v>1.3303753241744154E-2</v>
      </c>
      <c r="Q854" s="5">
        <f t="shared" si="140"/>
        <v>1.4739464396927415E-2</v>
      </c>
      <c r="R854" s="15">
        <f t="shared" si="141"/>
        <v>1.4451500921955018E-2</v>
      </c>
      <c r="S854">
        <f t="shared" si="136"/>
        <v>0</v>
      </c>
      <c r="T854">
        <f t="shared" si="142"/>
        <v>21</v>
      </c>
      <c r="U854" t="b">
        <f t="shared" si="143"/>
        <v>0</v>
      </c>
      <c r="V854" s="2">
        <v>42132</v>
      </c>
    </row>
    <row r="855" spans="1:22" x14ac:dyDescent="0.2">
      <c r="A855" s="2">
        <v>42139</v>
      </c>
      <c r="B855" s="5">
        <v>1.52</v>
      </c>
      <c r="C855" s="5">
        <v>7.3089000000000004</v>
      </c>
      <c r="D855" s="5">
        <v>653.64</v>
      </c>
      <c r="E855" s="5">
        <v>591.12</v>
      </c>
      <c r="F855" s="5">
        <v>1.01E-2</v>
      </c>
      <c r="G855" s="5">
        <v>0.27650000000000002</v>
      </c>
      <c r="H855" s="5">
        <v>-0.01</v>
      </c>
      <c r="I855" s="3">
        <v>1.25</v>
      </c>
      <c r="J855" t="s">
        <v>764</v>
      </c>
      <c r="K855">
        <v>0</v>
      </c>
      <c r="L855">
        <f t="shared" si="137"/>
        <v>1</v>
      </c>
      <c r="M855" s="5">
        <f t="shared" si="138"/>
        <v>8.6258776328986819E-3</v>
      </c>
      <c r="N855" s="5">
        <f t="shared" si="134"/>
        <v>1.52E-2</v>
      </c>
      <c r="O855" s="5">
        <f t="shared" si="135"/>
        <v>2.9179627492204041E-4</v>
      </c>
      <c r="P855" s="5">
        <f t="shared" si="139"/>
        <v>8.3340813579766415E-3</v>
      </c>
      <c r="Q855" s="5">
        <f t="shared" si="140"/>
        <v>7.7741407528642004E-3</v>
      </c>
      <c r="R855" s="15">
        <f t="shared" si="141"/>
        <v>7.48234447794216E-3</v>
      </c>
      <c r="S855">
        <f t="shared" si="136"/>
        <v>0</v>
      </c>
      <c r="T855">
        <f t="shared" si="142"/>
        <v>22</v>
      </c>
      <c r="U855" t="b">
        <f t="shared" si="143"/>
        <v>0</v>
      </c>
      <c r="V855" s="2">
        <v>42139</v>
      </c>
    </row>
    <row r="856" spans="1:22" x14ac:dyDescent="0.2">
      <c r="A856" s="2">
        <v>42146</v>
      </c>
      <c r="B856" s="5">
        <v>1.5</v>
      </c>
      <c r="C856" s="5">
        <v>7.6475999999999997</v>
      </c>
      <c r="D856" s="5">
        <v>652.42999999999995</v>
      </c>
      <c r="E856" s="5">
        <v>589.57000000000005</v>
      </c>
      <c r="F856" s="5">
        <v>1.01E-2</v>
      </c>
      <c r="G856" s="5">
        <v>0.28449999999999998</v>
      </c>
      <c r="H856" s="5">
        <v>-1.2E-2</v>
      </c>
      <c r="I856" s="3">
        <v>1.25</v>
      </c>
      <c r="J856" t="s">
        <v>765</v>
      </c>
      <c r="K856">
        <v>0</v>
      </c>
      <c r="L856">
        <f t="shared" si="137"/>
        <v>2</v>
      </c>
      <c r="M856" s="5">
        <f t="shared" si="138"/>
        <v>-1.8511718989046022E-3</v>
      </c>
      <c r="N856" s="5">
        <f t="shared" si="134"/>
        <v>1.4999999999999999E-2</v>
      </c>
      <c r="O856" s="5">
        <f t="shared" si="135"/>
        <v>2.8796347497239694E-4</v>
      </c>
      <c r="P856" s="5">
        <f t="shared" si="139"/>
        <v>-2.1391353738769991E-3</v>
      </c>
      <c r="Q856" s="5">
        <f t="shared" si="140"/>
        <v>-2.6221410204356754E-3</v>
      </c>
      <c r="R856" s="15">
        <f t="shared" si="141"/>
        <v>-2.9101044954080724E-3</v>
      </c>
      <c r="S856">
        <f t="shared" si="136"/>
        <v>0</v>
      </c>
      <c r="T856">
        <f t="shared" si="142"/>
        <v>23</v>
      </c>
      <c r="U856" t="b">
        <f t="shared" si="143"/>
        <v>0</v>
      </c>
      <c r="V856" s="2">
        <v>42146</v>
      </c>
    </row>
    <row r="857" spans="1:22" x14ac:dyDescent="0.2">
      <c r="A857" s="2">
        <v>42153</v>
      </c>
      <c r="B857" s="5">
        <v>1.45</v>
      </c>
      <c r="C857" s="5">
        <v>7.7716000000000003</v>
      </c>
      <c r="D857" s="5">
        <v>645.67999999999995</v>
      </c>
      <c r="E857" s="5">
        <v>581.86</v>
      </c>
      <c r="F857" s="5">
        <v>0</v>
      </c>
      <c r="G857" s="5">
        <v>0.28375</v>
      </c>
      <c r="H857" s="5">
        <v>-1.2E-2</v>
      </c>
      <c r="I857" s="3">
        <v>1.25</v>
      </c>
      <c r="J857" t="s">
        <v>766</v>
      </c>
      <c r="K857">
        <v>0</v>
      </c>
      <c r="L857">
        <f t="shared" si="137"/>
        <v>3</v>
      </c>
      <c r="M857" s="5">
        <f t="shared" si="138"/>
        <v>-1.0345937495210178E-2</v>
      </c>
      <c r="N857" s="5">
        <f t="shared" si="134"/>
        <v>1.4499999999999999E-2</v>
      </c>
      <c r="O857" s="5">
        <f t="shared" si="135"/>
        <v>2.7838070400409975E-4</v>
      </c>
      <c r="P857" s="5">
        <f t="shared" si="139"/>
        <v>-1.0624318199214278E-2</v>
      </c>
      <c r="Q857" s="5">
        <f t="shared" si="140"/>
        <v>-1.3077327543803197E-2</v>
      </c>
      <c r="R857" s="15">
        <f t="shared" si="141"/>
        <v>-1.3355708247807296E-2</v>
      </c>
      <c r="S857">
        <f t="shared" si="136"/>
        <v>0</v>
      </c>
      <c r="T857">
        <f t="shared" si="142"/>
        <v>24</v>
      </c>
      <c r="U857" t="b">
        <f t="shared" si="143"/>
        <v>0</v>
      </c>
      <c r="V857" s="2">
        <v>42153</v>
      </c>
    </row>
    <row r="858" spans="1:22" x14ac:dyDescent="0.2">
      <c r="A858" s="2">
        <v>42160</v>
      </c>
      <c r="B858" s="5">
        <v>1.37</v>
      </c>
      <c r="C858" s="5">
        <v>7.9497</v>
      </c>
      <c r="D858" s="5">
        <v>650.05999999999995</v>
      </c>
      <c r="E858" s="5">
        <v>587.34</v>
      </c>
      <c r="F858" s="5">
        <v>1.5299999999999999E-2</v>
      </c>
      <c r="G858" s="5">
        <v>0.28120000000000001</v>
      </c>
      <c r="H858" s="5">
        <v>-1.2999999999999999E-2</v>
      </c>
      <c r="I858" s="3">
        <v>1.25</v>
      </c>
      <c r="J858" t="s">
        <v>767</v>
      </c>
      <c r="K858">
        <v>0</v>
      </c>
      <c r="L858">
        <f t="shared" si="137"/>
        <v>4</v>
      </c>
      <c r="M858" s="5">
        <f t="shared" si="138"/>
        <v>6.7835460289926708E-3</v>
      </c>
      <c r="N858" s="5">
        <f t="shared" si="134"/>
        <v>1.37E-2</v>
      </c>
      <c r="O858" s="5">
        <f t="shared" si="135"/>
        <v>2.6304597865500767E-4</v>
      </c>
      <c r="P858" s="5">
        <f t="shared" si="139"/>
        <v>6.5205000503376631E-3</v>
      </c>
      <c r="Q858" s="5">
        <f t="shared" si="140"/>
        <v>9.4180730759976239E-3</v>
      </c>
      <c r="R858" s="15">
        <f t="shared" si="141"/>
        <v>9.1550270973426162E-3</v>
      </c>
      <c r="S858">
        <f t="shared" si="136"/>
        <v>0</v>
      </c>
      <c r="T858">
        <f t="shared" si="142"/>
        <v>25</v>
      </c>
      <c r="U858" t="b">
        <f t="shared" si="143"/>
        <v>0</v>
      </c>
      <c r="V858" s="2">
        <v>42160</v>
      </c>
    </row>
    <row r="859" spans="1:22" x14ac:dyDescent="0.2">
      <c r="A859" s="2">
        <v>42167</v>
      </c>
      <c r="B859" s="5">
        <v>1.38</v>
      </c>
      <c r="C859" s="5">
        <v>7.7564000000000002</v>
      </c>
      <c r="D859" s="5">
        <v>636.54999999999995</v>
      </c>
      <c r="E859" s="5">
        <v>575.36</v>
      </c>
      <c r="F859" s="5">
        <v>5.1000000000000004E-3</v>
      </c>
      <c r="G859" s="5">
        <v>0.28605000000000003</v>
      </c>
      <c r="H859" s="5">
        <v>-1.4E-2</v>
      </c>
      <c r="I859" s="3">
        <v>1.25</v>
      </c>
      <c r="J859" t="s">
        <v>768</v>
      </c>
      <c r="K859">
        <v>0</v>
      </c>
      <c r="L859">
        <f t="shared" si="137"/>
        <v>5</v>
      </c>
      <c r="M859" s="5">
        <f t="shared" si="138"/>
        <v>-2.0782696981817006E-2</v>
      </c>
      <c r="N859" s="5">
        <f t="shared" si="134"/>
        <v>1.38E-2</v>
      </c>
      <c r="O859" s="5">
        <f t="shared" si="135"/>
        <v>2.6496297360889542E-4</v>
      </c>
      <c r="P859" s="5">
        <f t="shared" si="139"/>
        <v>-2.1047659955425901E-2</v>
      </c>
      <c r="Q859" s="5">
        <f t="shared" si="140"/>
        <v>-2.0397044301426748E-2</v>
      </c>
      <c r="R859" s="15">
        <f t="shared" si="141"/>
        <v>-2.0662007275035643E-2</v>
      </c>
      <c r="S859">
        <f t="shared" si="136"/>
        <v>0</v>
      </c>
      <c r="T859">
        <f t="shared" si="142"/>
        <v>26</v>
      </c>
      <c r="U859" t="b">
        <f t="shared" si="143"/>
        <v>0</v>
      </c>
      <c r="V859" s="2">
        <v>42167</v>
      </c>
    </row>
    <row r="860" spans="1:22" x14ac:dyDescent="0.2">
      <c r="A860" s="37">
        <v>42174</v>
      </c>
      <c r="B860" s="38">
        <v>1.32</v>
      </c>
      <c r="C860" s="38">
        <v>7.7229999999999999</v>
      </c>
      <c r="D860" s="38">
        <v>632.23</v>
      </c>
      <c r="E860" s="38">
        <v>571.64</v>
      </c>
      <c r="F860" s="38">
        <v>0</v>
      </c>
      <c r="G860" s="38">
        <v>0.28129999999999999</v>
      </c>
      <c r="H860" s="38">
        <v>-1.4E-2</v>
      </c>
      <c r="I860" s="39">
        <v>1</v>
      </c>
      <c r="J860" s="36" t="s">
        <v>769</v>
      </c>
      <c r="K860" s="36">
        <v>1</v>
      </c>
      <c r="L860" s="36">
        <f t="shared" si="137"/>
        <v>0</v>
      </c>
      <c r="M860" s="38">
        <f t="shared" si="138"/>
        <v>-6.7865839289921182E-3</v>
      </c>
      <c r="N860" s="38">
        <f t="shared" si="134"/>
        <v>1.32E-2</v>
      </c>
      <c r="O860" s="38">
        <f t="shared" si="135"/>
        <v>2.5346034252526906E-4</v>
      </c>
      <c r="P860" s="38">
        <f t="shared" si="139"/>
        <v>-7.0400442715173872E-3</v>
      </c>
      <c r="Q860" s="38">
        <f t="shared" si="140"/>
        <v>-6.4655172413793371E-3</v>
      </c>
      <c r="R860" s="45">
        <f t="shared" si="141"/>
        <v>-6.7189775839046062E-3</v>
      </c>
      <c r="S860" s="36">
        <f t="shared" si="136"/>
        <v>1</v>
      </c>
      <c r="T860" s="36">
        <f t="shared" si="142"/>
        <v>0</v>
      </c>
      <c r="U860" s="43">
        <f t="shared" si="143"/>
        <v>0</v>
      </c>
      <c r="V860" s="37">
        <v>42174</v>
      </c>
    </row>
    <row r="861" spans="1:22" x14ac:dyDescent="0.2">
      <c r="A861" s="2">
        <v>42181</v>
      </c>
      <c r="B861" s="5">
        <v>1.31</v>
      </c>
      <c r="C861" s="5">
        <v>7.8369999999999997</v>
      </c>
      <c r="D861" s="5">
        <v>642.6</v>
      </c>
      <c r="E861" s="5">
        <v>582.46</v>
      </c>
      <c r="F861" s="5">
        <v>0</v>
      </c>
      <c r="G861" s="5">
        <v>0.28175</v>
      </c>
      <c r="H861" s="5">
        <v>-1.4999999999999999E-2</v>
      </c>
      <c r="I861" s="3">
        <v>1</v>
      </c>
      <c r="J861" t="s">
        <v>770</v>
      </c>
      <c r="K861">
        <v>0</v>
      </c>
      <c r="L861">
        <f t="shared" si="137"/>
        <v>1</v>
      </c>
      <c r="M861" s="5">
        <f t="shared" si="138"/>
        <v>1.6402258671685876E-2</v>
      </c>
      <c r="N861" s="5">
        <f t="shared" si="134"/>
        <v>1.3100000000000001E-2</v>
      </c>
      <c r="O861" s="5">
        <f t="shared" si="135"/>
        <v>2.5154308301256201E-4</v>
      </c>
      <c r="P861" s="5">
        <f t="shared" si="139"/>
        <v>1.6150715588673314E-2</v>
      </c>
      <c r="Q861" s="5">
        <f t="shared" si="140"/>
        <v>1.8927996641242784E-2</v>
      </c>
      <c r="R861" s="15">
        <f t="shared" si="141"/>
        <v>1.8676453558230222E-2</v>
      </c>
      <c r="S861">
        <f t="shared" si="136"/>
        <v>0</v>
      </c>
      <c r="T861">
        <f t="shared" si="142"/>
        <v>1</v>
      </c>
      <c r="U861" t="b">
        <f t="shared" si="143"/>
        <v>0</v>
      </c>
      <c r="V861" s="2">
        <v>42181</v>
      </c>
    </row>
    <row r="862" spans="1:22" x14ac:dyDescent="0.2">
      <c r="A862" s="2">
        <v>42188</v>
      </c>
      <c r="B862" s="5">
        <v>1.3</v>
      </c>
      <c r="C862" s="5">
        <v>7.9881000000000002</v>
      </c>
      <c r="D862" s="5">
        <v>627.79999999999995</v>
      </c>
      <c r="E862" s="5">
        <v>566.45000000000005</v>
      </c>
      <c r="F862" s="5">
        <v>0</v>
      </c>
      <c r="G862" s="5">
        <v>0.2843</v>
      </c>
      <c r="H862" s="5">
        <v>-1.4999999999999999E-2</v>
      </c>
      <c r="I862" s="3">
        <v>1</v>
      </c>
      <c r="J862" t="s">
        <v>771</v>
      </c>
      <c r="K862">
        <v>0</v>
      </c>
      <c r="L862">
        <f t="shared" si="137"/>
        <v>2</v>
      </c>
      <c r="M862" s="5">
        <f t="shared" si="138"/>
        <v>-2.3031434796140782E-2</v>
      </c>
      <c r="N862" s="5">
        <f t="shared" si="134"/>
        <v>1.3000000000000001E-2</v>
      </c>
      <c r="O862" s="5">
        <f t="shared" si="135"/>
        <v>2.4962577939935393E-4</v>
      </c>
      <c r="P862" s="5">
        <f t="shared" si="139"/>
        <v>-2.3281060575540136E-2</v>
      </c>
      <c r="Q862" s="5">
        <f t="shared" si="140"/>
        <v>-2.7486866050887571E-2</v>
      </c>
      <c r="R862" s="15">
        <f t="shared" si="141"/>
        <v>-2.7736491830286925E-2</v>
      </c>
      <c r="S862">
        <f t="shared" si="136"/>
        <v>0</v>
      </c>
      <c r="T862">
        <f t="shared" si="142"/>
        <v>2</v>
      </c>
      <c r="U862" t="b">
        <f t="shared" si="143"/>
        <v>0</v>
      </c>
      <c r="V862" s="2">
        <v>42188</v>
      </c>
    </row>
    <row r="863" spans="1:22" x14ac:dyDescent="0.2">
      <c r="A863" s="2">
        <v>42195</v>
      </c>
      <c r="B863" s="5">
        <v>1.27</v>
      </c>
      <c r="C863" s="5">
        <v>8.0091000000000001</v>
      </c>
      <c r="D863" s="5">
        <v>634.87</v>
      </c>
      <c r="E863" s="5">
        <v>573.23</v>
      </c>
      <c r="F863" s="5">
        <v>5.1000000000000004E-3</v>
      </c>
      <c r="G863" s="5">
        <v>0.2858</v>
      </c>
      <c r="H863" s="5">
        <v>-1.7999999999999999E-2</v>
      </c>
      <c r="I863" s="3">
        <v>1</v>
      </c>
      <c r="J863" t="s">
        <v>772</v>
      </c>
      <c r="K863">
        <v>0</v>
      </c>
      <c r="L863">
        <f t="shared" si="137"/>
        <v>3</v>
      </c>
      <c r="M863" s="5">
        <f t="shared" si="138"/>
        <v>1.1261548263778343E-2</v>
      </c>
      <c r="N863" s="5">
        <f t="shared" si="134"/>
        <v>1.2699999999999999E-2</v>
      </c>
      <c r="O863" s="5">
        <f t="shared" si="135"/>
        <v>2.438736039351852E-4</v>
      </c>
      <c r="P863" s="5">
        <f t="shared" si="139"/>
        <v>1.1017674659843157E-2</v>
      </c>
      <c r="Q863" s="5">
        <f t="shared" si="140"/>
        <v>1.1969282372671808E-2</v>
      </c>
      <c r="R863" s="15">
        <f t="shared" si="141"/>
        <v>1.1725408768736623E-2</v>
      </c>
      <c r="S863">
        <f t="shared" si="136"/>
        <v>0</v>
      </c>
      <c r="T863">
        <f t="shared" si="142"/>
        <v>3</v>
      </c>
      <c r="U863" t="b">
        <f t="shared" si="143"/>
        <v>0</v>
      </c>
      <c r="V863" s="2">
        <v>42195</v>
      </c>
    </row>
    <row r="864" spans="1:22" x14ac:dyDescent="0.2">
      <c r="A864" s="2">
        <v>42202</v>
      </c>
      <c r="B864" s="5">
        <v>1.26</v>
      </c>
      <c r="C864" s="5">
        <v>8.1732999999999993</v>
      </c>
      <c r="D864" s="5">
        <v>649.04999999999995</v>
      </c>
      <c r="E864" s="5">
        <v>584.53</v>
      </c>
      <c r="F864" s="5">
        <v>1.52E-2</v>
      </c>
      <c r="G864" s="5">
        <v>0.29175000000000001</v>
      </c>
      <c r="H864" s="5">
        <v>-1.9E-2</v>
      </c>
      <c r="I864" s="3">
        <v>1</v>
      </c>
      <c r="J864" t="s">
        <v>773</v>
      </c>
      <c r="K864">
        <v>0</v>
      </c>
      <c r="L864">
        <f t="shared" si="137"/>
        <v>4</v>
      </c>
      <c r="M864" s="5">
        <f t="shared" si="138"/>
        <v>2.2335281238678784E-2</v>
      </c>
      <c r="N864" s="5">
        <f t="shared" si="134"/>
        <v>1.26E-2</v>
      </c>
      <c r="O864" s="5">
        <f t="shared" si="135"/>
        <v>2.4195612389865673E-4</v>
      </c>
      <c r="P864" s="5">
        <f t="shared" si="139"/>
        <v>2.2093325114780127E-2</v>
      </c>
      <c r="Q864" s="5">
        <f t="shared" si="140"/>
        <v>1.9712855223906534E-2</v>
      </c>
      <c r="R864" s="15">
        <f t="shared" si="141"/>
        <v>1.9470899100007877E-2</v>
      </c>
      <c r="S864">
        <f t="shared" si="136"/>
        <v>0</v>
      </c>
      <c r="T864">
        <f t="shared" si="142"/>
        <v>4</v>
      </c>
      <c r="U864" t="b">
        <f t="shared" si="143"/>
        <v>0</v>
      </c>
      <c r="V864" s="2">
        <v>42202</v>
      </c>
    </row>
    <row r="865" spans="1:22" x14ac:dyDescent="0.2">
      <c r="A865" s="2">
        <v>42209</v>
      </c>
      <c r="B865" s="5">
        <v>1.26</v>
      </c>
      <c r="C865" s="5">
        <v>8.2043999999999997</v>
      </c>
      <c r="D865" s="5">
        <v>641.80999999999995</v>
      </c>
      <c r="E865" s="5">
        <v>577.5</v>
      </c>
      <c r="F865" s="5">
        <v>3.0499999999999999E-2</v>
      </c>
      <c r="G865" s="5">
        <v>0.29360000000000003</v>
      </c>
      <c r="H865" s="5">
        <v>-1.9E-2</v>
      </c>
      <c r="I865" s="3">
        <v>1</v>
      </c>
      <c r="J865" t="s">
        <v>774</v>
      </c>
      <c r="K865">
        <v>0</v>
      </c>
      <c r="L865">
        <f t="shared" si="137"/>
        <v>5</v>
      </c>
      <c r="M865" s="5">
        <f t="shared" si="138"/>
        <v>-1.1154764656035709E-2</v>
      </c>
      <c r="N865" s="5">
        <f t="shared" si="134"/>
        <v>1.26E-2</v>
      </c>
      <c r="O865" s="5">
        <f t="shared" si="135"/>
        <v>2.4195612389865673E-4</v>
      </c>
      <c r="P865" s="5">
        <f t="shared" si="139"/>
        <v>-1.1396720779934366E-2</v>
      </c>
      <c r="Q865" s="5">
        <f t="shared" si="140"/>
        <v>-1.2026756539441852E-2</v>
      </c>
      <c r="R865" s="15">
        <f t="shared" si="141"/>
        <v>-1.2268712663340509E-2</v>
      </c>
      <c r="S865">
        <f t="shared" si="136"/>
        <v>0</v>
      </c>
      <c r="T865">
        <f t="shared" si="142"/>
        <v>5</v>
      </c>
      <c r="U865" t="b">
        <f t="shared" si="143"/>
        <v>0</v>
      </c>
      <c r="V865" s="2">
        <v>42209</v>
      </c>
    </row>
    <row r="866" spans="1:22" x14ac:dyDescent="0.2">
      <c r="A866" s="2">
        <v>42216</v>
      </c>
      <c r="B866" s="5">
        <v>1.27</v>
      </c>
      <c r="C866" s="5">
        <v>8.1826000000000008</v>
      </c>
      <c r="D866" s="5">
        <v>638.92999999999995</v>
      </c>
      <c r="E866" s="5">
        <v>574.48</v>
      </c>
      <c r="F866" s="5">
        <v>6.0999999999999999E-2</v>
      </c>
      <c r="G866" s="5">
        <v>0.30859999999999999</v>
      </c>
      <c r="H866" s="5">
        <v>-2.3E-2</v>
      </c>
      <c r="I866" s="3">
        <v>1</v>
      </c>
      <c r="J866" t="s">
        <v>775</v>
      </c>
      <c r="K866">
        <v>0</v>
      </c>
      <c r="L866">
        <f t="shared" si="137"/>
        <v>6</v>
      </c>
      <c r="M866" s="5">
        <f t="shared" si="138"/>
        <v>-4.4873093283058774E-3</v>
      </c>
      <c r="N866" s="5">
        <f t="shared" si="134"/>
        <v>1.2699999999999999E-2</v>
      </c>
      <c r="O866" s="5">
        <f t="shared" si="135"/>
        <v>2.438736039351852E-4</v>
      </c>
      <c r="P866" s="5">
        <f t="shared" si="139"/>
        <v>-4.7311829322410626E-3</v>
      </c>
      <c r="Q866" s="5">
        <f t="shared" si="140"/>
        <v>-5.2294372294372504E-3</v>
      </c>
      <c r="R866" s="15">
        <f t="shared" si="141"/>
        <v>-5.4733108333724356E-3</v>
      </c>
      <c r="S866">
        <f t="shared" si="136"/>
        <v>0</v>
      </c>
      <c r="T866">
        <f t="shared" si="142"/>
        <v>6</v>
      </c>
      <c r="U866" t="b">
        <f t="shared" si="143"/>
        <v>0</v>
      </c>
      <c r="V866" s="2">
        <v>42216</v>
      </c>
    </row>
    <row r="867" spans="1:22" x14ac:dyDescent="0.2">
      <c r="A867" s="2">
        <v>42223</v>
      </c>
      <c r="B867" s="5">
        <v>1.22</v>
      </c>
      <c r="C867" s="5">
        <v>8.2708999999999993</v>
      </c>
      <c r="D867" s="5">
        <v>636.20000000000005</v>
      </c>
      <c r="E867" s="5">
        <v>573.16999999999996</v>
      </c>
      <c r="F867" s="5">
        <v>6.0999999999999999E-2</v>
      </c>
      <c r="G867" s="5">
        <v>0.31159999999999999</v>
      </c>
      <c r="H867" s="5">
        <v>-2.4E-2</v>
      </c>
      <c r="I867" s="3">
        <v>1</v>
      </c>
      <c r="J867" t="s">
        <v>776</v>
      </c>
      <c r="K867">
        <v>0</v>
      </c>
      <c r="L867">
        <f t="shared" si="137"/>
        <v>7</v>
      </c>
      <c r="M867" s="5">
        <f t="shared" si="138"/>
        <v>-4.2727685348941113E-3</v>
      </c>
      <c r="N867" s="5">
        <f t="shared" si="134"/>
        <v>1.2199999999999999E-2</v>
      </c>
      <c r="O867" s="5">
        <f t="shared" si="135"/>
        <v>2.3428576262030099E-4</v>
      </c>
      <c r="P867" s="5">
        <f t="shared" si="139"/>
        <v>-4.5070542975144123E-3</v>
      </c>
      <c r="Q867" s="5">
        <f t="shared" si="140"/>
        <v>-2.2803230747807657E-3</v>
      </c>
      <c r="R867" s="15">
        <f t="shared" si="141"/>
        <v>-2.5146088374010667E-3</v>
      </c>
      <c r="S867">
        <f t="shared" si="136"/>
        <v>0</v>
      </c>
      <c r="T867">
        <f t="shared" si="142"/>
        <v>7</v>
      </c>
      <c r="U867" t="b">
        <f t="shared" si="143"/>
        <v>0</v>
      </c>
      <c r="V867" s="2">
        <v>42223</v>
      </c>
    </row>
    <row r="868" spans="1:22" x14ac:dyDescent="0.2">
      <c r="A868" s="2">
        <v>42230</v>
      </c>
      <c r="B868" s="5">
        <v>1.22</v>
      </c>
      <c r="C868" s="5">
        <v>8.2247000000000003</v>
      </c>
      <c r="D868" s="5">
        <v>612.66</v>
      </c>
      <c r="E868" s="5">
        <v>549.86</v>
      </c>
      <c r="F868" s="5">
        <v>8.1100000000000005E-2</v>
      </c>
      <c r="G868" s="5">
        <v>0.32445000000000002</v>
      </c>
      <c r="H868" s="5">
        <v>-2.5000000000000001E-2</v>
      </c>
      <c r="I868" s="3">
        <v>1</v>
      </c>
      <c r="J868" t="s">
        <v>777</v>
      </c>
      <c r="K868">
        <v>0</v>
      </c>
      <c r="L868">
        <f t="shared" si="137"/>
        <v>8</v>
      </c>
      <c r="M868" s="5">
        <f t="shared" si="138"/>
        <v>-3.7000943099654293E-2</v>
      </c>
      <c r="N868" s="5">
        <f t="shared" si="134"/>
        <v>1.2199999999999999E-2</v>
      </c>
      <c r="O868" s="5">
        <f t="shared" si="135"/>
        <v>2.3428576262030099E-4</v>
      </c>
      <c r="P868" s="5">
        <f t="shared" si="139"/>
        <v>-3.7235228862274594E-2</v>
      </c>
      <c r="Q868" s="5">
        <f t="shared" si="140"/>
        <v>-4.0668562555611687E-2</v>
      </c>
      <c r="R868" s="15">
        <f t="shared" si="141"/>
        <v>-4.0902848318231988E-2</v>
      </c>
      <c r="S868">
        <f t="shared" si="136"/>
        <v>0</v>
      </c>
      <c r="T868">
        <f t="shared" si="142"/>
        <v>8</v>
      </c>
      <c r="U868" t="b">
        <f t="shared" si="143"/>
        <v>0</v>
      </c>
      <c r="V868" s="2">
        <v>42230</v>
      </c>
    </row>
    <row r="869" spans="1:22" x14ac:dyDescent="0.2">
      <c r="A869" s="2">
        <v>42237</v>
      </c>
      <c r="B869" s="5">
        <v>1.19</v>
      </c>
      <c r="C869" s="5">
        <v>8.1961999999999993</v>
      </c>
      <c r="D869" s="5">
        <v>585.64</v>
      </c>
      <c r="E869" s="5">
        <v>525.22</v>
      </c>
      <c r="F869" s="5">
        <v>2.0299999999999999E-2</v>
      </c>
      <c r="G869" s="5">
        <v>0.3291</v>
      </c>
      <c r="H869" s="5">
        <v>-3.1E-2</v>
      </c>
      <c r="I869" s="3">
        <v>1</v>
      </c>
      <c r="J869" t="s">
        <v>778</v>
      </c>
      <c r="K869">
        <v>0</v>
      </c>
      <c r="L869">
        <f t="shared" si="137"/>
        <v>9</v>
      </c>
      <c r="M869" s="5">
        <f t="shared" si="138"/>
        <v>-4.4102764992002053E-2</v>
      </c>
      <c r="N869" s="5">
        <f t="shared" si="134"/>
        <v>1.1899999999999999E-2</v>
      </c>
      <c r="O869" s="5">
        <f t="shared" si="135"/>
        <v>2.2853252841370519E-4</v>
      </c>
      <c r="P869" s="5">
        <f t="shared" si="139"/>
        <v>-4.4331297520415758E-2</v>
      </c>
      <c r="Q869" s="5">
        <f t="shared" si="140"/>
        <v>-4.4811406539846499E-2</v>
      </c>
      <c r="R869" s="15">
        <f t="shared" si="141"/>
        <v>-4.5039939068260204E-2</v>
      </c>
      <c r="S869">
        <f t="shared" si="136"/>
        <v>0</v>
      </c>
      <c r="T869">
        <f t="shared" si="142"/>
        <v>9</v>
      </c>
      <c r="U869" t="b">
        <f t="shared" si="143"/>
        <v>0</v>
      </c>
      <c r="V869" s="2">
        <v>42237</v>
      </c>
    </row>
    <row r="870" spans="1:22" x14ac:dyDescent="0.2">
      <c r="A870" s="2">
        <v>42244</v>
      </c>
      <c r="B870" s="5">
        <v>1.1299999999999999</v>
      </c>
      <c r="C870" s="5">
        <v>8.2850000000000001</v>
      </c>
      <c r="D870" s="5">
        <v>593.4</v>
      </c>
      <c r="E870" s="5">
        <v>532.04</v>
      </c>
      <c r="F870" s="5">
        <v>5.0799999999999998E-2</v>
      </c>
      <c r="G870" s="5">
        <v>0.32900000000000001</v>
      </c>
      <c r="H870" s="5">
        <v>-3.3000000000000002E-2</v>
      </c>
      <c r="I870" s="3">
        <v>1</v>
      </c>
      <c r="J870" t="s">
        <v>779</v>
      </c>
      <c r="K870">
        <v>0</v>
      </c>
      <c r="L870">
        <f t="shared" si="137"/>
        <v>10</v>
      </c>
      <c r="M870" s="5">
        <f t="shared" si="138"/>
        <v>1.325046103408245E-2</v>
      </c>
      <c r="N870" s="5">
        <f t="shared" si="134"/>
        <v>1.1299999999999999E-2</v>
      </c>
      <c r="O870" s="5">
        <f t="shared" si="135"/>
        <v>2.1702486854402459E-4</v>
      </c>
      <c r="P870" s="5">
        <f t="shared" si="139"/>
        <v>1.3033436165538426E-2</v>
      </c>
      <c r="Q870" s="5">
        <f t="shared" si="140"/>
        <v>1.2985034842541987E-2</v>
      </c>
      <c r="R870" s="15">
        <f t="shared" si="141"/>
        <v>1.2768009973997962E-2</v>
      </c>
      <c r="S870">
        <f t="shared" si="136"/>
        <v>0</v>
      </c>
      <c r="T870">
        <f t="shared" si="142"/>
        <v>10</v>
      </c>
      <c r="U870" t="b">
        <f t="shared" si="143"/>
        <v>0</v>
      </c>
      <c r="V870" s="2">
        <v>42244</v>
      </c>
    </row>
    <row r="871" spans="1:22" x14ac:dyDescent="0.2">
      <c r="A871" s="2">
        <v>42251</v>
      </c>
      <c r="B871" s="5">
        <v>1.1499999999999999</v>
      </c>
      <c r="C871" s="5">
        <v>8.3086000000000002</v>
      </c>
      <c r="D871" s="5">
        <v>582.23</v>
      </c>
      <c r="E871" s="5">
        <v>520.30999999999995</v>
      </c>
      <c r="F871" s="5">
        <v>2.5399999999999999E-2</v>
      </c>
      <c r="G871" s="5">
        <v>0.33200000000000002</v>
      </c>
      <c r="H871" s="5">
        <v>-3.4000000000000002E-2</v>
      </c>
      <c r="I871" s="3">
        <v>1</v>
      </c>
      <c r="J871" t="s">
        <v>780</v>
      </c>
      <c r="K871">
        <v>0</v>
      </c>
      <c r="L871">
        <f t="shared" si="137"/>
        <v>11</v>
      </c>
      <c r="M871" s="5">
        <f t="shared" si="138"/>
        <v>-1.8823727671048118E-2</v>
      </c>
      <c r="N871" s="5">
        <f t="shared" si="134"/>
        <v>1.15E-2</v>
      </c>
      <c r="O871" s="5">
        <f t="shared" si="135"/>
        <v>2.2086093169915166E-4</v>
      </c>
      <c r="P871" s="5">
        <f t="shared" si="139"/>
        <v>-1.904458860274727E-2</v>
      </c>
      <c r="Q871" s="5">
        <f t="shared" si="140"/>
        <v>-2.2047214495150791E-2</v>
      </c>
      <c r="R871" s="15">
        <f t="shared" si="141"/>
        <v>-2.2268075426849943E-2</v>
      </c>
      <c r="S871">
        <f t="shared" si="136"/>
        <v>0</v>
      </c>
      <c r="T871">
        <f t="shared" si="142"/>
        <v>11</v>
      </c>
      <c r="U871" t="b">
        <f t="shared" si="143"/>
        <v>0</v>
      </c>
      <c r="V871" s="2">
        <v>42251</v>
      </c>
    </row>
    <row r="872" spans="1:22" x14ac:dyDescent="0.2">
      <c r="A872" s="2">
        <v>42258</v>
      </c>
      <c r="B872" s="5">
        <v>1.17</v>
      </c>
      <c r="C872" s="5">
        <v>8.1522000000000006</v>
      </c>
      <c r="D872" s="5">
        <v>579.01</v>
      </c>
      <c r="E872" s="5">
        <v>516.82000000000005</v>
      </c>
      <c r="F872" s="5">
        <v>2.53E-2</v>
      </c>
      <c r="G872" s="5">
        <v>0.3372</v>
      </c>
      <c r="H872" s="5">
        <v>-3.7999999999999999E-2</v>
      </c>
      <c r="I872" s="3">
        <v>1</v>
      </c>
      <c r="J872" t="s">
        <v>781</v>
      </c>
      <c r="K872">
        <v>0</v>
      </c>
      <c r="L872">
        <f t="shared" si="137"/>
        <v>12</v>
      </c>
      <c r="M872" s="5">
        <f t="shared" si="138"/>
        <v>-5.5304604709479621E-3</v>
      </c>
      <c r="N872" s="5">
        <f t="shared" si="134"/>
        <v>1.1699999999999999E-2</v>
      </c>
      <c r="O872" s="5">
        <f t="shared" si="135"/>
        <v>2.2469681831660537E-4</v>
      </c>
      <c r="P872" s="5">
        <f t="shared" si="139"/>
        <v>-5.7551572892645675E-3</v>
      </c>
      <c r="Q872" s="5">
        <f t="shared" si="140"/>
        <v>-6.7075397359264155E-3</v>
      </c>
      <c r="R872" s="15">
        <f t="shared" si="141"/>
        <v>-6.9322365542430209E-3</v>
      </c>
      <c r="S872">
        <f t="shared" si="136"/>
        <v>0</v>
      </c>
      <c r="T872">
        <f t="shared" si="142"/>
        <v>12</v>
      </c>
      <c r="U872" t="b">
        <f t="shared" si="143"/>
        <v>0</v>
      </c>
      <c r="V872" s="2">
        <v>42258</v>
      </c>
    </row>
    <row r="873" spans="1:22" x14ac:dyDescent="0.2">
      <c r="A873" s="2">
        <v>42265</v>
      </c>
      <c r="B873" s="5">
        <v>1.21</v>
      </c>
      <c r="C873" s="5">
        <v>8.1630000000000003</v>
      </c>
      <c r="D873" s="5">
        <v>584.33000000000004</v>
      </c>
      <c r="E873" s="5">
        <v>521.07000000000005</v>
      </c>
      <c r="F873" s="5">
        <v>-1.52E-2</v>
      </c>
      <c r="G873" s="5">
        <v>0.31919999999999998</v>
      </c>
      <c r="H873" s="5">
        <v>-3.6999999999999998E-2</v>
      </c>
      <c r="I873" s="3">
        <v>1</v>
      </c>
      <c r="J873" t="s">
        <v>782</v>
      </c>
      <c r="K873">
        <v>0</v>
      </c>
      <c r="L873">
        <f t="shared" si="137"/>
        <v>13</v>
      </c>
      <c r="M873" s="5">
        <f t="shared" si="138"/>
        <v>9.1880969240600852E-3</v>
      </c>
      <c r="N873" s="5">
        <f t="shared" si="134"/>
        <v>1.21E-2</v>
      </c>
      <c r="O873" s="5">
        <f t="shared" si="135"/>
        <v>2.3236806200710447E-4</v>
      </c>
      <c r="P873" s="5">
        <f t="shared" si="139"/>
        <v>8.9557288620529807E-3</v>
      </c>
      <c r="Q873" s="5">
        <f t="shared" si="140"/>
        <v>8.2233659688093486E-3</v>
      </c>
      <c r="R873" s="15">
        <f t="shared" si="141"/>
        <v>7.9909979068022441E-3</v>
      </c>
      <c r="S873">
        <f t="shared" si="136"/>
        <v>0</v>
      </c>
      <c r="T873">
        <f t="shared" si="142"/>
        <v>13</v>
      </c>
      <c r="U873" t="b">
        <f t="shared" si="143"/>
        <v>0</v>
      </c>
      <c r="V873" s="2">
        <v>42265</v>
      </c>
    </row>
    <row r="874" spans="1:22" x14ac:dyDescent="0.2">
      <c r="A874" s="37">
        <v>42272</v>
      </c>
      <c r="B874" s="38">
        <v>1.07</v>
      </c>
      <c r="C874" s="38">
        <v>8.5236000000000001</v>
      </c>
      <c r="D874" s="38">
        <v>579.94000000000005</v>
      </c>
      <c r="E874" s="38">
        <v>515.95000000000005</v>
      </c>
      <c r="F874" s="38">
        <v>-2.0299999999999999E-2</v>
      </c>
      <c r="G874" s="38">
        <v>0.3261</v>
      </c>
      <c r="H874" s="38">
        <v>-4.1000000000000002E-2</v>
      </c>
      <c r="I874" s="39">
        <v>0.75</v>
      </c>
      <c r="J874" s="36" t="s">
        <v>783</v>
      </c>
      <c r="K874" s="36">
        <v>1</v>
      </c>
      <c r="L874" s="36">
        <f t="shared" si="137"/>
        <v>0</v>
      </c>
      <c r="M874" s="38">
        <f t="shared" si="138"/>
        <v>-7.5128779970221604E-3</v>
      </c>
      <c r="N874" s="38">
        <f t="shared" si="134"/>
        <v>1.0700000000000001E-2</v>
      </c>
      <c r="O874" s="38">
        <f t="shared" si="135"/>
        <v>2.0551561968495946E-4</v>
      </c>
      <c r="P874" s="38">
        <f t="shared" si="139"/>
        <v>-7.7183936167071199E-3</v>
      </c>
      <c r="Q874" s="38">
        <f t="shared" si="140"/>
        <v>-9.8259350950927749E-3</v>
      </c>
      <c r="R874" s="45">
        <f t="shared" si="141"/>
        <v>-1.0031450714777734E-2</v>
      </c>
      <c r="S874" s="36">
        <f t="shared" si="136"/>
        <v>1</v>
      </c>
      <c r="T874" s="36">
        <f t="shared" si="142"/>
        <v>0</v>
      </c>
      <c r="U874" s="43">
        <f t="shared" si="143"/>
        <v>0</v>
      </c>
      <c r="V874" s="37">
        <v>42272</v>
      </c>
    </row>
    <row r="875" spans="1:22" x14ac:dyDescent="0.2">
      <c r="A875" s="2">
        <v>42279</v>
      </c>
      <c r="B875" s="5">
        <v>1.1200000000000001</v>
      </c>
      <c r="C875" s="5">
        <v>8.3726000000000003</v>
      </c>
      <c r="D875" s="5">
        <v>581.48</v>
      </c>
      <c r="E875" s="5">
        <v>517.72</v>
      </c>
      <c r="F875" s="5">
        <v>-5.1000000000000004E-3</v>
      </c>
      <c r="G875" s="5">
        <v>0.3271</v>
      </c>
      <c r="H875" s="5">
        <v>-4.3999999999999997E-2</v>
      </c>
      <c r="I875" s="3">
        <v>0.75</v>
      </c>
      <c r="J875" t="s">
        <v>784</v>
      </c>
      <c r="K875">
        <v>0</v>
      </c>
      <c r="L875">
        <f t="shared" si="137"/>
        <v>1</v>
      </c>
      <c r="M875" s="5">
        <f t="shared" si="138"/>
        <v>2.6554471152187009E-3</v>
      </c>
      <c r="N875" s="5">
        <f t="shared" si="134"/>
        <v>1.1200000000000002E-2</v>
      </c>
      <c r="O875" s="5">
        <f t="shared" si="135"/>
        <v>2.1510677075964324E-4</v>
      </c>
      <c r="P875" s="5">
        <f t="shared" si="139"/>
        <v>2.4403403444590577E-3</v>
      </c>
      <c r="Q875" s="5">
        <f t="shared" si="140"/>
        <v>3.4305649772263802E-3</v>
      </c>
      <c r="R875" s="15">
        <f t="shared" si="141"/>
        <v>3.215458206466737E-3</v>
      </c>
      <c r="S875">
        <f t="shared" si="136"/>
        <v>0</v>
      </c>
      <c r="T875">
        <f t="shared" si="142"/>
        <v>1</v>
      </c>
      <c r="U875" t="b">
        <f t="shared" si="143"/>
        <v>0</v>
      </c>
      <c r="V875" s="2">
        <v>42279</v>
      </c>
    </row>
    <row r="876" spans="1:22" x14ac:dyDescent="0.2">
      <c r="A876" s="2">
        <v>42286</v>
      </c>
      <c r="B876" s="5">
        <v>1.1100000000000001</v>
      </c>
      <c r="C876" s="5">
        <v>8.0789000000000009</v>
      </c>
      <c r="D876" s="5">
        <v>618.80999999999995</v>
      </c>
      <c r="E876" s="5">
        <v>555.16</v>
      </c>
      <c r="F876" s="5">
        <v>0</v>
      </c>
      <c r="G876" s="5">
        <v>0.3206</v>
      </c>
      <c r="H876" s="5">
        <v>-4.9000000000000002E-2</v>
      </c>
      <c r="I876" s="3">
        <v>0.75</v>
      </c>
      <c r="J876" t="s">
        <v>785</v>
      </c>
      <c r="K876">
        <v>0</v>
      </c>
      <c r="L876">
        <f t="shared" si="137"/>
        <v>2</v>
      </c>
      <c r="M876" s="5">
        <f t="shared" si="138"/>
        <v>6.4198252734401828E-2</v>
      </c>
      <c r="N876" s="5">
        <f t="shared" si="134"/>
        <v>1.11E-2</v>
      </c>
      <c r="O876" s="5">
        <f t="shared" si="135"/>
        <v>2.1318862883457079E-4</v>
      </c>
      <c r="P876" s="5">
        <f t="shared" si="139"/>
        <v>6.3985064105567258E-2</v>
      </c>
      <c r="Q876" s="5">
        <f t="shared" si="140"/>
        <v>7.2317082592907145E-2</v>
      </c>
      <c r="R876" s="15">
        <f t="shared" si="141"/>
        <v>7.2103893964072574E-2</v>
      </c>
      <c r="S876">
        <f t="shared" si="136"/>
        <v>0</v>
      </c>
      <c r="T876">
        <f t="shared" si="142"/>
        <v>2</v>
      </c>
      <c r="U876" t="b">
        <f t="shared" si="143"/>
        <v>0</v>
      </c>
      <c r="V876" s="2">
        <v>42286</v>
      </c>
    </row>
    <row r="877" spans="1:22" x14ac:dyDescent="0.2">
      <c r="A877" s="2">
        <v>42293</v>
      </c>
      <c r="B877" s="5">
        <v>1.1200000000000001</v>
      </c>
      <c r="C877" s="5">
        <v>8.1107999999999993</v>
      </c>
      <c r="D877" s="5">
        <v>614.02</v>
      </c>
      <c r="E877" s="5">
        <v>550.21</v>
      </c>
      <c r="F877" s="5">
        <v>0</v>
      </c>
      <c r="G877" s="5">
        <v>0.31714999999999999</v>
      </c>
      <c r="H877" s="5">
        <v>-5.0999999999999997E-2</v>
      </c>
      <c r="I877" s="3">
        <v>0.75</v>
      </c>
      <c r="J877" t="s">
        <v>786</v>
      </c>
      <c r="K877">
        <v>0</v>
      </c>
      <c r="L877">
        <f t="shared" si="137"/>
        <v>3</v>
      </c>
      <c r="M877" s="5">
        <f t="shared" si="138"/>
        <v>-7.7406635316170647E-3</v>
      </c>
      <c r="N877" s="5">
        <f t="shared" si="134"/>
        <v>1.1200000000000002E-2</v>
      </c>
      <c r="O877" s="5">
        <f t="shared" si="135"/>
        <v>2.1510677075964324E-4</v>
      </c>
      <c r="P877" s="5">
        <f t="shared" si="139"/>
        <v>-7.9557703023767079E-3</v>
      </c>
      <c r="Q877" s="5">
        <f t="shared" si="140"/>
        <v>-8.9163484400892612E-3</v>
      </c>
      <c r="R877" s="15">
        <f t="shared" si="141"/>
        <v>-9.1314552108489044E-3</v>
      </c>
      <c r="S877">
        <f t="shared" si="136"/>
        <v>0</v>
      </c>
      <c r="T877">
        <f t="shared" si="142"/>
        <v>3</v>
      </c>
      <c r="U877" t="b">
        <f t="shared" si="143"/>
        <v>0</v>
      </c>
      <c r="V877" s="2">
        <v>42293</v>
      </c>
    </row>
    <row r="878" spans="1:22" x14ac:dyDescent="0.2">
      <c r="A878" s="2">
        <v>42300</v>
      </c>
      <c r="B878" s="5">
        <v>1.1200000000000001</v>
      </c>
      <c r="C878" s="5">
        <v>8.3864999999999998</v>
      </c>
      <c r="D878" s="5">
        <v>623.82000000000005</v>
      </c>
      <c r="E878" s="5">
        <v>560.37</v>
      </c>
      <c r="F878" s="5">
        <v>0</v>
      </c>
      <c r="G878" s="5">
        <v>0.32290000000000002</v>
      </c>
      <c r="H878" s="5">
        <v>-6.0999999999999999E-2</v>
      </c>
      <c r="I878" s="3">
        <v>0.75</v>
      </c>
      <c r="J878" t="s">
        <v>787</v>
      </c>
      <c r="K878">
        <v>0</v>
      </c>
      <c r="L878">
        <f t="shared" si="137"/>
        <v>4</v>
      </c>
      <c r="M878" s="5">
        <f t="shared" si="138"/>
        <v>1.5960392169636295E-2</v>
      </c>
      <c r="N878" s="5">
        <f t="shared" si="134"/>
        <v>1.1200000000000002E-2</v>
      </c>
      <c r="O878" s="5">
        <f t="shared" si="135"/>
        <v>2.1510677075964324E-4</v>
      </c>
      <c r="P878" s="5">
        <f t="shared" si="139"/>
        <v>1.5745285398876652E-2</v>
      </c>
      <c r="Q878" s="5">
        <f t="shared" si="140"/>
        <v>1.8465676741607595E-2</v>
      </c>
      <c r="R878" s="15">
        <f t="shared" si="141"/>
        <v>1.8250569970847952E-2</v>
      </c>
      <c r="S878">
        <f t="shared" si="136"/>
        <v>0</v>
      </c>
      <c r="T878">
        <f t="shared" si="142"/>
        <v>4</v>
      </c>
      <c r="U878" t="b">
        <f t="shared" si="143"/>
        <v>0</v>
      </c>
      <c r="V878" s="2">
        <v>42300</v>
      </c>
    </row>
    <row r="879" spans="1:22" x14ac:dyDescent="0.2">
      <c r="A879" s="2">
        <v>42307</v>
      </c>
      <c r="B879" s="5">
        <v>1.0900000000000001</v>
      </c>
      <c r="C879" s="5">
        <v>8.4855</v>
      </c>
      <c r="D879" s="5">
        <v>615.24</v>
      </c>
      <c r="E879" s="5">
        <v>549.11</v>
      </c>
      <c r="F879" s="5">
        <v>7.1199999999999999E-2</v>
      </c>
      <c r="G879" s="5">
        <v>0.33410000000000001</v>
      </c>
      <c r="H879" s="5">
        <v>-6.8000000000000005E-2</v>
      </c>
      <c r="I879" s="3">
        <v>0.75</v>
      </c>
      <c r="J879" t="s">
        <v>788</v>
      </c>
      <c r="K879">
        <v>0</v>
      </c>
      <c r="L879">
        <f t="shared" si="137"/>
        <v>5</v>
      </c>
      <c r="M879" s="5">
        <f t="shared" si="138"/>
        <v>-1.375396749062241E-2</v>
      </c>
      <c r="N879" s="5">
        <f t="shared" si="134"/>
        <v>1.09E-2</v>
      </c>
      <c r="O879" s="5">
        <f t="shared" si="135"/>
        <v>2.093522125539149E-4</v>
      </c>
      <c r="P879" s="5">
        <f t="shared" si="139"/>
        <v>-1.3963319703176325E-2</v>
      </c>
      <c r="Q879" s="5">
        <f t="shared" si="140"/>
        <v>-2.0093866552456374E-2</v>
      </c>
      <c r="R879" s="15">
        <f t="shared" si="141"/>
        <v>-2.0303218765010289E-2</v>
      </c>
      <c r="S879">
        <f t="shared" si="136"/>
        <v>0</v>
      </c>
      <c r="T879">
        <f t="shared" si="142"/>
        <v>5</v>
      </c>
      <c r="U879" t="b">
        <f t="shared" si="143"/>
        <v>0</v>
      </c>
      <c r="V879" s="2">
        <v>42307</v>
      </c>
    </row>
    <row r="880" spans="1:22" x14ac:dyDescent="0.2">
      <c r="A880" s="2">
        <v>42314</v>
      </c>
      <c r="B880" s="5">
        <v>1.1200000000000001</v>
      </c>
      <c r="C880" s="5">
        <v>8.6706000000000003</v>
      </c>
      <c r="D880" s="5">
        <v>626.89</v>
      </c>
      <c r="E880" s="5">
        <v>562.36</v>
      </c>
      <c r="F880" s="5">
        <v>7.6100000000000001E-2</v>
      </c>
      <c r="G880" s="5">
        <v>0.34139999999999998</v>
      </c>
      <c r="H880" s="5">
        <v>-7.2999999999999995E-2</v>
      </c>
      <c r="I880" s="3">
        <v>0.75</v>
      </c>
      <c r="J880" t="s">
        <v>789</v>
      </c>
      <c r="K880">
        <v>1</v>
      </c>
      <c r="L880">
        <f t="shared" si="137"/>
        <v>0</v>
      </c>
      <c r="M880" s="5">
        <f t="shared" si="138"/>
        <v>1.8935699889474078E-2</v>
      </c>
      <c r="N880" s="5">
        <f t="shared" si="134"/>
        <v>1.1200000000000002E-2</v>
      </c>
      <c r="O880" s="5">
        <f t="shared" si="135"/>
        <v>2.1510677075964324E-4</v>
      </c>
      <c r="P880" s="5">
        <f t="shared" si="139"/>
        <v>1.8720593118714435E-2</v>
      </c>
      <c r="Q880" s="5">
        <f t="shared" si="140"/>
        <v>2.412995574657173E-2</v>
      </c>
      <c r="R880" s="15">
        <f t="shared" si="141"/>
        <v>2.3914848975812086E-2</v>
      </c>
      <c r="S880">
        <f t="shared" si="136"/>
        <v>0</v>
      </c>
      <c r="T880">
        <f t="shared" si="142"/>
        <v>6</v>
      </c>
      <c r="U880" t="b">
        <f t="shared" si="143"/>
        <v>0</v>
      </c>
      <c r="V880" s="2">
        <v>42314</v>
      </c>
    </row>
    <row r="881" spans="1:22" x14ac:dyDescent="0.2">
      <c r="A881" s="2">
        <v>42321</v>
      </c>
      <c r="B881" s="5">
        <v>1.1599999999999999</v>
      </c>
      <c r="C881" s="5">
        <v>8.6749000000000009</v>
      </c>
      <c r="D881" s="5">
        <v>608.87</v>
      </c>
      <c r="E881" s="5">
        <v>543.82000000000005</v>
      </c>
      <c r="F881" s="5">
        <v>0.1169</v>
      </c>
      <c r="G881" s="5">
        <v>0.36359999999999998</v>
      </c>
      <c r="H881" s="5">
        <v>-8.3000000000000004E-2</v>
      </c>
      <c r="I881" s="3">
        <v>0.75</v>
      </c>
      <c r="J881" t="s">
        <v>790</v>
      </c>
      <c r="K881">
        <v>0</v>
      </c>
      <c r="L881">
        <f t="shared" si="137"/>
        <v>1</v>
      </c>
      <c r="M881" s="5">
        <f t="shared" si="138"/>
        <v>-2.874507489352196E-2</v>
      </c>
      <c r="N881" s="5">
        <f t="shared" si="134"/>
        <v>1.1599999999999999E-2</v>
      </c>
      <c r="O881" s="5">
        <f t="shared" si="135"/>
        <v>2.227788970738942E-4</v>
      </c>
      <c r="P881" s="5">
        <f t="shared" si="139"/>
        <v>-2.8967853790595854E-2</v>
      </c>
      <c r="Q881" s="5">
        <f t="shared" si="140"/>
        <v>-3.2968205420015551E-2</v>
      </c>
      <c r="R881" s="15">
        <f t="shared" si="141"/>
        <v>-3.3190984317089445E-2</v>
      </c>
      <c r="S881">
        <f t="shared" si="136"/>
        <v>0</v>
      </c>
      <c r="T881">
        <f t="shared" si="142"/>
        <v>7</v>
      </c>
      <c r="U881" t="b">
        <f t="shared" si="143"/>
        <v>0</v>
      </c>
      <c r="V881" s="2">
        <v>42321</v>
      </c>
    </row>
    <row r="882" spans="1:22" x14ac:dyDescent="0.2">
      <c r="A882" s="2">
        <v>42328</v>
      </c>
      <c r="B882" s="5">
        <v>1.2</v>
      </c>
      <c r="C882" s="5">
        <v>8.6414000000000009</v>
      </c>
      <c r="D882" s="5">
        <v>625.80999999999995</v>
      </c>
      <c r="E882" s="5">
        <v>559.47</v>
      </c>
      <c r="F882" s="5">
        <v>9.6600000000000005E-2</v>
      </c>
      <c r="G882" s="5">
        <v>0.3821</v>
      </c>
      <c r="H882" s="5">
        <v>-9.5000000000000001E-2</v>
      </c>
      <c r="I882" s="3">
        <v>0.75</v>
      </c>
      <c r="J882" t="s">
        <v>791</v>
      </c>
      <c r="K882">
        <v>0</v>
      </c>
      <c r="L882">
        <f t="shared" si="137"/>
        <v>2</v>
      </c>
      <c r="M882" s="5">
        <f t="shared" si="138"/>
        <v>2.7822030975413359E-2</v>
      </c>
      <c r="N882" s="5">
        <f t="shared" si="134"/>
        <v>1.2E-2</v>
      </c>
      <c r="O882" s="5">
        <f t="shared" si="135"/>
        <v>2.3045031727231269E-4</v>
      </c>
      <c r="P882" s="5">
        <f t="shared" si="139"/>
        <v>2.7591580658141046E-2</v>
      </c>
      <c r="Q882" s="5">
        <f t="shared" si="140"/>
        <v>2.8777904453679559E-2</v>
      </c>
      <c r="R882" s="15">
        <f t="shared" si="141"/>
        <v>2.8547454136407246E-2</v>
      </c>
      <c r="S882">
        <f t="shared" si="136"/>
        <v>0</v>
      </c>
      <c r="T882">
        <f t="shared" si="142"/>
        <v>8</v>
      </c>
      <c r="U882" t="b">
        <f t="shared" si="143"/>
        <v>0</v>
      </c>
      <c r="V882" s="2">
        <v>42328</v>
      </c>
    </row>
    <row r="883" spans="1:22" x14ac:dyDescent="0.2">
      <c r="A883" s="2">
        <v>42335</v>
      </c>
      <c r="B883" s="5">
        <v>1.1599999999999999</v>
      </c>
      <c r="C883" s="5">
        <v>8.7064000000000004</v>
      </c>
      <c r="D883" s="5">
        <v>625.41999999999996</v>
      </c>
      <c r="E883" s="5">
        <v>559.61</v>
      </c>
      <c r="F883" s="5">
        <v>0.1678</v>
      </c>
      <c r="G883" s="5">
        <v>0.41420000000000001</v>
      </c>
      <c r="H883" s="5">
        <v>-0.113</v>
      </c>
      <c r="I883" s="3">
        <v>0.75</v>
      </c>
      <c r="J883" t="s">
        <v>792</v>
      </c>
      <c r="K883">
        <v>0</v>
      </c>
      <c r="L883">
        <f t="shared" si="137"/>
        <v>3</v>
      </c>
      <c r="M883" s="5">
        <f t="shared" si="138"/>
        <v>-6.2319234272378843E-4</v>
      </c>
      <c r="N883" s="5">
        <f t="shared" si="134"/>
        <v>1.1599999999999999E-2</v>
      </c>
      <c r="O883" s="5">
        <f t="shared" si="135"/>
        <v>2.227788970738942E-4</v>
      </c>
      <c r="P883" s="5">
        <f t="shared" si="139"/>
        <v>-8.4597123979768263E-4</v>
      </c>
      <c r="Q883" s="5">
        <f t="shared" si="140"/>
        <v>2.5023683128666541E-4</v>
      </c>
      <c r="R883" s="15">
        <f t="shared" si="141"/>
        <v>2.7457934212771207E-5</v>
      </c>
      <c r="S883">
        <f t="shared" si="136"/>
        <v>0</v>
      </c>
      <c r="T883">
        <f t="shared" si="142"/>
        <v>9</v>
      </c>
      <c r="U883" t="b">
        <f t="shared" si="143"/>
        <v>0</v>
      </c>
      <c r="V883" s="2">
        <v>42335</v>
      </c>
    </row>
    <row r="884" spans="1:22" x14ac:dyDescent="0.2">
      <c r="A884" s="2">
        <v>42342</v>
      </c>
      <c r="B884" s="5">
        <v>1.0900000000000001</v>
      </c>
      <c r="C884" s="5">
        <v>8.5120000000000005</v>
      </c>
      <c r="D884" s="5">
        <v>614.63</v>
      </c>
      <c r="E884" s="5">
        <v>546.80999999999995</v>
      </c>
      <c r="F884" s="5">
        <v>0.21360000000000001</v>
      </c>
      <c r="G884" s="5">
        <v>0.46200000000000002</v>
      </c>
      <c r="H884" s="5">
        <v>-0.113</v>
      </c>
      <c r="I884" s="3">
        <v>0.75</v>
      </c>
      <c r="J884" t="s">
        <v>793</v>
      </c>
      <c r="K884">
        <v>0</v>
      </c>
      <c r="L884">
        <f t="shared" si="137"/>
        <v>4</v>
      </c>
      <c r="M884" s="5">
        <f t="shared" si="138"/>
        <v>-1.725240638291059E-2</v>
      </c>
      <c r="N884" s="5">
        <f t="shared" si="134"/>
        <v>1.09E-2</v>
      </c>
      <c r="O884" s="5">
        <f t="shared" si="135"/>
        <v>2.093522125539149E-4</v>
      </c>
      <c r="P884" s="5">
        <f t="shared" si="139"/>
        <v>-1.7461758595464505E-2</v>
      </c>
      <c r="Q884" s="5">
        <f t="shared" si="140"/>
        <v>-2.2873072318221777E-2</v>
      </c>
      <c r="R884" s="15">
        <f t="shared" si="141"/>
        <v>-2.3082424530775691E-2</v>
      </c>
      <c r="S884">
        <f t="shared" si="136"/>
        <v>0</v>
      </c>
      <c r="T884">
        <f t="shared" si="142"/>
        <v>10</v>
      </c>
      <c r="U884" t="b">
        <f t="shared" si="143"/>
        <v>0</v>
      </c>
      <c r="V884" s="2">
        <v>42342</v>
      </c>
    </row>
    <row r="885" spans="1:22" x14ac:dyDescent="0.2">
      <c r="A885" s="2">
        <v>42349</v>
      </c>
      <c r="B885" s="5">
        <v>1.1100000000000001</v>
      </c>
      <c r="C885" s="5">
        <v>8.6866000000000003</v>
      </c>
      <c r="D885" s="5">
        <v>594.80999999999995</v>
      </c>
      <c r="E885" s="5">
        <v>528.6</v>
      </c>
      <c r="F885" s="5">
        <v>0.21870000000000001</v>
      </c>
      <c r="G885" s="5">
        <v>0.51200000000000001</v>
      </c>
      <c r="H885" s="5">
        <v>-0.128</v>
      </c>
      <c r="I885" s="3">
        <v>0.75</v>
      </c>
      <c r="J885" t="s">
        <v>794</v>
      </c>
      <c r="K885">
        <v>0</v>
      </c>
      <c r="L885">
        <f t="shared" si="137"/>
        <v>5</v>
      </c>
      <c r="M885" s="5">
        <f t="shared" si="138"/>
        <v>-3.2247042936400794E-2</v>
      </c>
      <c r="N885" s="5">
        <f t="shared" si="134"/>
        <v>1.11E-2</v>
      </c>
      <c r="O885" s="5">
        <f t="shared" si="135"/>
        <v>2.1318862883457079E-4</v>
      </c>
      <c r="P885" s="5">
        <f t="shared" si="139"/>
        <v>-3.2460231565235365E-2</v>
      </c>
      <c r="Q885" s="5">
        <f t="shared" si="140"/>
        <v>-3.3302243923849062E-2</v>
      </c>
      <c r="R885" s="15">
        <f t="shared" si="141"/>
        <v>-3.3515432552683633E-2</v>
      </c>
      <c r="S885">
        <f t="shared" si="136"/>
        <v>0</v>
      </c>
      <c r="T885">
        <f t="shared" si="142"/>
        <v>11</v>
      </c>
      <c r="U885" t="b">
        <f t="shared" si="143"/>
        <v>0</v>
      </c>
      <c r="V885" s="2">
        <v>42349</v>
      </c>
    </row>
    <row r="886" spans="1:22" x14ac:dyDescent="0.2">
      <c r="A886" s="2">
        <v>42356</v>
      </c>
      <c r="B886" s="5">
        <v>1.2</v>
      </c>
      <c r="C886" s="5">
        <v>8.7448999999999995</v>
      </c>
      <c r="D886" s="5">
        <v>590.14</v>
      </c>
      <c r="E886" s="5">
        <v>523.49</v>
      </c>
      <c r="F886" s="5">
        <v>0.1729</v>
      </c>
      <c r="G886" s="5">
        <v>0.58550000000000002</v>
      </c>
      <c r="H886" s="5">
        <v>-0.13100000000000001</v>
      </c>
      <c r="I886" s="3">
        <v>0.75</v>
      </c>
      <c r="J886" t="s">
        <v>795</v>
      </c>
      <c r="K886">
        <v>1</v>
      </c>
      <c r="L886">
        <f t="shared" si="137"/>
        <v>0</v>
      </c>
      <c r="M886" s="5">
        <f t="shared" si="138"/>
        <v>-7.851246616566554E-3</v>
      </c>
      <c r="N886" s="5">
        <f t="shared" si="134"/>
        <v>1.2E-2</v>
      </c>
      <c r="O886" s="5">
        <f t="shared" si="135"/>
        <v>2.3045031727231269E-4</v>
      </c>
      <c r="P886" s="5">
        <f t="shared" si="139"/>
        <v>-8.0816969338388667E-3</v>
      </c>
      <c r="Q886" s="5">
        <f t="shared" si="140"/>
        <v>-9.6670450245932571E-3</v>
      </c>
      <c r="R886" s="15">
        <f t="shared" si="141"/>
        <v>-9.8974953418655698E-3</v>
      </c>
      <c r="S886">
        <f t="shared" si="136"/>
        <v>0</v>
      </c>
      <c r="T886">
        <f t="shared" si="142"/>
        <v>12</v>
      </c>
      <c r="U886" t="b">
        <f t="shared" si="143"/>
        <v>0</v>
      </c>
      <c r="V886" s="2">
        <v>42356</v>
      </c>
    </row>
    <row r="887" spans="1:22" x14ac:dyDescent="0.2">
      <c r="A887" s="2">
        <v>42363</v>
      </c>
      <c r="B887" s="5">
        <v>1.24</v>
      </c>
      <c r="C887" s="5">
        <v>8.6785999999999994</v>
      </c>
      <c r="D887" s="5">
        <v>605.26</v>
      </c>
      <c r="E887" s="5">
        <v>536.86</v>
      </c>
      <c r="F887" s="5">
        <v>0.1983</v>
      </c>
      <c r="G887" s="5">
        <v>0.60309999999999997</v>
      </c>
      <c r="H887" s="5">
        <v>-0.13100000000000001</v>
      </c>
      <c r="I887" s="3">
        <v>0.75</v>
      </c>
      <c r="J887" t="s">
        <v>796</v>
      </c>
      <c r="K887">
        <v>0</v>
      </c>
      <c r="L887">
        <f t="shared" si="137"/>
        <v>1</v>
      </c>
      <c r="M887" s="5">
        <f t="shared" si="138"/>
        <v>2.5621039075473639E-2</v>
      </c>
      <c r="N887" s="5">
        <f t="shared" si="134"/>
        <v>1.24E-2</v>
      </c>
      <c r="O887" s="5">
        <f t="shared" si="135"/>
        <v>2.3812103149012387E-4</v>
      </c>
      <c r="P887" s="5">
        <f t="shared" si="139"/>
        <v>2.5382918043983516E-2</v>
      </c>
      <c r="Q887" s="5">
        <f t="shared" si="140"/>
        <v>2.5540124930753194E-2</v>
      </c>
      <c r="R887" s="15">
        <f t="shared" si="141"/>
        <v>2.530200389926307E-2</v>
      </c>
      <c r="S887">
        <f t="shared" si="136"/>
        <v>0</v>
      </c>
      <c r="T887">
        <f t="shared" si="142"/>
        <v>13</v>
      </c>
      <c r="U887" t="b">
        <f t="shared" si="143"/>
        <v>0</v>
      </c>
      <c r="V887" s="2">
        <v>42363</v>
      </c>
    </row>
    <row r="888" spans="1:22" x14ac:dyDescent="0.2">
      <c r="A888" s="2">
        <v>42370</v>
      </c>
      <c r="B888" s="5">
        <v>1.1299999999999999</v>
      </c>
      <c r="C888" s="5">
        <v>8.8664000000000005</v>
      </c>
      <c r="D888" s="5">
        <v>610.26</v>
      </c>
      <c r="E888" s="5">
        <v>538.98</v>
      </c>
      <c r="F888" s="5">
        <v>0.16270000000000001</v>
      </c>
      <c r="G888" s="5">
        <v>0.61270000000000002</v>
      </c>
      <c r="H888" s="5">
        <v>-0.13100000000000001</v>
      </c>
      <c r="I888" s="3">
        <v>0.75</v>
      </c>
      <c r="J888" t="s">
        <v>797</v>
      </c>
      <c r="K888">
        <v>0</v>
      </c>
      <c r="L888">
        <f t="shared" si="137"/>
        <v>2</v>
      </c>
      <c r="M888" s="5">
        <f t="shared" si="138"/>
        <v>8.2609126656312259E-3</v>
      </c>
      <c r="N888" s="5">
        <f t="shared" si="134"/>
        <v>1.1299999999999999E-2</v>
      </c>
      <c r="O888" s="5">
        <f t="shared" si="135"/>
        <v>2.1702486854402459E-4</v>
      </c>
      <c r="P888" s="5">
        <f t="shared" si="139"/>
        <v>8.0438877970872014E-3</v>
      </c>
      <c r="Q888" s="5">
        <f t="shared" si="140"/>
        <v>3.9488879782438868E-3</v>
      </c>
      <c r="R888" s="15">
        <f t="shared" si="141"/>
        <v>3.7318631096998622E-3</v>
      </c>
      <c r="S888">
        <f t="shared" si="136"/>
        <v>0</v>
      </c>
      <c r="T888">
        <f t="shared" si="142"/>
        <v>14</v>
      </c>
      <c r="U888" t="b">
        <f t="shared" si="143"/>
        <v>0</v>
      </c>
      <c r="V888" s="2">
        <v>42370</v>
      </c>
    </row>
    <row r="889" spans="1:22" x14ac:dyDescent="0.2">
      <c r="A889" s="2">
        <v>42377</v>
      </c>
      <c r="B889" s="5">
        <v>1.1100000000000001</v>
      </c>
      <c r="C889" s="5">
        <v>8.8800000000000008</v>
      </c>
      <c r="D889" s="5">
        <v>563.75</v>
      </c>
      <c r="E889" s="5">
        <v>496.71</v>
      </c>
      <c r="F889" s="5">
        <v>0.1933</v>
      </c>
      <c r="G889" s="5">
        <v>0.62109999999999999</v>
      </c>
      <c r="H889" s="5">
        <v>-0.14299999999999999</v>
      </c>
      <c r="I889" s="3">
        <v>0.75</v>
      </c>
      <c r="J889" t="s">
        <v>798</v>
      </c>
      <c r="K889">
        <v>0</v>
      </c>
      <c r="L889">
        <f t="shared" si="137"/>
        <v>3</v>
      </c>
      <c r="M889" s="5">
        <f t="shared" si="138"/>
        <v>-7.6213417231999481E-2</v>
      </c>
      <c r="N889" s="5">
        <f t="shared" si="134"/>
        <v>1.11E-2</v>
      </c>
      <c r="O889" s="5">
        <f t="shared" si="135"/>
        <v>2.1318862883457079E-4</v>
      </c>
      <c r="P889" s="5">
        <f t="shared" si="139"/>
        <v>-7.6426605860834051E-2</v>
      </c>
      <c r="Q889" s="5">
        <f t="shared" si="140"/>
        <v>-7.8425915618390407E-2</v>
      </c>
      <c r="R889" s="15">
        <f t="shared" si="141"/>
        <v>-7.8639104247224978E-2</v>
      </c>
      <c r="S889">
        <f t="shared" si="136"/>
        <v>0</v>
      </c>
      <c r="T889">
        <f t="shared" si="142"/>
        <v>15</v>
      </c>
      <c r="U889" t="b">
        <f t="shared" si="143"/>
        <v>0</v>
      </c>
      <c r="V889" s="2">
        <v>42377</v>
      </c>
    </row>
    <row r="890" spans="1:22" x14ac:dyDescent="0.2">
      <c r="A890" s="2">
        <v>42384</v>
      </c>
      <c r="B890" s="5">
        <v>1.18</v>
      </c>
      <c r="C890" s="5">
        <v>8.8351000000000006</v>
      </c>
      <c r="D890" s="5">
        <v>535.64</v>
      </c>
      <c r="E890" s="5">
        <v>471.97</v>
      </c>
      <c r="F890" s="5">
        <v>0.22889999999999999</v>
      </c>
      <c r="G890" s="5">
        <v>0.61960000000000004</v>
      </c>
      <c r="H890" s="5">
        <v>-0.14199999999999999</v>
      </c>
      <c r="I890" s="3">
        <v>0.75</v>
      </c>
      <c r="J890" t="s">
        <v>799</v>
      </c>
      <c r="K890">
        <v>0</v>
      </c>
      <c r="L890">
        <f t="shared" si="137"/>
        <v>4</v>
      </c>
      <c r="M890" s="5">
        <f t="shared" si="138"/>
        <v>-4.9862527716186267E-2</v>
      </c>
      <c r="N890" s="5">
        <f t="shared" si="134"/>
        <v>1.18E-2</v>
      </c>
      <c r="O890" s="5">
        <f t="shared" si="135"/>
        <v>2.2661469542928359E-4</v>
      </c>
      <c r="P890" s="5">
        <f t="shared" si="139"/>
        <v>-5.008914241161555E-2</v>
      </c>
      <c r="Q890" s="5">
        <f t="shared" si="140"/>
        <v>-4.9807734895613076E-2</v>
      </c>
      <c r="R890" s="15">
        <f t="shared" si="141"/>
        <v>-5.003434959104236E-2</v>
      </c>
      <c r="S890">
        <f t="shared" si="136"/>
        <v>0</v>
      </c>
      <c r="T890">
        <f t="shared" si="142"/>
        <v>16</v>
      </c>
      <c r="U890" t="b">
        <f t="shared" si="143"/>
        <v>0</v>
      </c>
      <c r="V890" s="2">
        <v>42384</v>
      </c>
    </row>
    <row r="891" spans="1:22" x14ac:dyDescent="0.2">
      <c r="A891" s="2">
        <v>42391</v>
      </c>
      <c r="B891" s="5">
        <v>1.19</v>
      </c>
      <c r="C891" s="5">
        <v>8.7384000000000004</v>
      </c>
      <c r="D891" s="5">
        <v>552.62</v>
      </c>
      <c r="E891" s="5">
        <v>488.89</v>
      </c>
      <c r="F891" s="5">
        <v>0.29499999999999998</v>
      </c>
      <c r="G891" s="5">
        <v>0.61909999999999998</v>
      </c>
      <c r="H891" s="5">
        <v>-0.152</v>
      </c>
      <c r="I891" s="3">
        <v>0.75</v>
      </c>
      <c r="J891" t="s">
        <v>800</v>
      </c>
      <c r="K891">
        <v>0</v>
      </c>
      <c r="L891">
        <f t="shared" si="137"/>
        <v>5</v>
      </c>
      <c r="M891" s="5">
        <f t="shared" si="138"/>
        <v>3.170039578821604E-2</v>
      </c>
      <c r="N891" s="5">
        <f t="shared" si="134"/>
        <v>1.1899999999999999E-2</v>
      </c>
      <c r="O891" s="5">
        <f t="shared" si="135"/>
        <v>2.2853252841370519E-4</v>
      </c>
      <c r="P891" s="5">
        <f t="shared" si="139"/>
        <v>3.1471863259802335E-2</v>
      </c>
      <c r="Q891" s="5">
        <f t="shared" si="140"/>
        <v>3.5849736212047345E-2</v>
      </c>
      <c r="R891" s="15">
        <f t="shared" si="141"/>
        <v>3.562120368363364E-2</v>
      </c>
      <c r="S891">
        <f t="shared" si="136"/>
        <v>0</v>
      </c>
      <c r="T891">
        <f t="shared" si="142"/>
        <v>17</v>
      </c>
      <c r="U891" t="b">
        <f t="shared" si="143"/>
        <v>0</v>
      </c>
      <c r="V891" s="2">
        <v>42391</v>
      </c>
    </row>
    <row r="892" spans="1:22" x14ac:dyDescent="0.2">
      <c r="A892" s="2">
        <v>42398</v>
      </c>
      <c r="B892" s="5">
        <v>1.17</v>
      </c>
      <c r="C892" s="5">
        <v>8.6789000000000005</v>
      </c>
      <c r="D892" s="5">
        <v>560.92999999999995</v>
      </c>
      <c r="E892" s="5">
        <v>500.38</v>
      </c>
      <c r="F892" s="5">
        <v>0.31030000000000002</v>
      </c>
      <c r="G892" s="5">
        <v>0.61260000000000003</v>
      </c>
      <c r="H892" s="5">
        <v>-0.16200000000000001</v>
      </c>
      <c r="I892" s="3">
        <v>0.75</v>
      </c>
      <c r="J892" t="s">
        <v>801</v>
      </c>
      <c r="K892">
        <v>0</v>
      </c>
      <c r="L892">
        <f t="shared" si="137"/>
        <v>6</v>
      </c>
      <c r="M892" s="5">
        <f t="shared" si="138"/>
        <v>1.5037457927689735E-2</v>
      </c>
      <c r="N892" s="5">
        <f t="shared" si="134"/>
        <v>1.1699999999999999E-2</v>
      </c>
      <c r="O892" s="5">
        <f t="shared" si="135"/>
        <v>2.2469681831660537E-4</v>
      </c>
      <c r="P892" s="5">
        <f t="shared" si="139"/>
        <v>1.4812761109373129E-2</v>
      </c>
      <c r="Q892" s="5">
        <f t="shared" si="140"/>
        <v>2.3502219313138006E-2</v>
      </c>
      <c r="R892" s="15">
        <f t="shared" si="141"/>
        <v>2.3277522494821401E-2</v>
      </c>
      <c r="S892">
        <f t="shared" si="136"/>
        <v>0</v>
      </c>
      <c r="T892">
        <f t="shared" si="142"/>
        <v>18</v>
      </c>
      <c r="U892" t="b">
        <f t="shared" si="143"/>
        <v>0</v>
      </c>
      <c r="V892" s="2">
        <v>42398</v>
      </c>
    </row>
    <row r="893" spans="1:22" x14ac:dyDescent="0.2">
      <c r="A893" s="2">
        <v>42405</v>
      </c>
      <c r="B893" s="5">
        <v>1.1000000000000001</v>
      </c>
      <c r="C893" s="5">
        <v>8.5601000000000003</v>
      </c>
      <c r="D893" s="5">
        <v>560.74</v>
      </c>
      <c r="E893" s="5">
        <v>503.15</v>
      </c>
      <c r="F893" s="5">
        <v>0.28989999999999999</v>
      </c>
      <c r="G893" s="5">
        <v>0.61970000000000003</v>
      </c>
      <c r="H893" s="5">
        <v>-0.16700000000000001</v>
      </c>
      <c r="I893" s="3">
        <v>0.75</v>
      </c>
      <c r="J893" t="s">
        <v>802</v>
      </c>
      <c r="K893">
        <v>0</v>
      </c>
      <c r="L893">
        <f t="shared" si="137"/>
        <v>7</v>
      </c>
      <c r="M893" s="5">
        <f t="shared" si="138"/>
        <v>-3.3872319184202748E-4</v>
      </c>
      <c r="N893" s="5">
        <f t="shared" si="134"/>
        <v>1.1000000000000001E-2</v>
      </c>
      <c r="O893" s="5">
        <f t="shared" si="135"/>
        <v>2.1127044276680884E-4</v>
      </c>
      <c r="P893" s="5">
        <f t="shared" si="139"/>
        <v>-5.4999363460883632E-4</v>
      </c>
      <c r="Q893" s="5">
        <f t="shared" si="140"/>
        <v>5.5357927974739596E-3</v>
      </c>
      <c r="R893" s="15">
        <f t="shared" si="141"/>
        <v>5.3245223547071507E-3</v>
      </c>
      <c r="S893">
        <f t="shared" si="136"/>
        <v>0</v>
      </c>
      <c r="T893">
        <f t="shared" si="142"/>
        <v>19</v>
      </c>
      <c r="U893" t="b">
        <f t="shared" si="143"/>
        <v>0</v>
      </c>
      <c r="V893" s="2">
        <v>42405</v>
      </c>
    </row>
    <row r="894" spans="1:22" x14ac:dyDescent="0.2">
      <c r="A894" s="2">
        <v>42412</v>
      </c>
      <c r="B894" s="5">
        <v>1.1000000000000001</v>
      </c>
      <c r="C894" s="5">
        <v>8.6006999999999998</v>
      </c>
      <c r="D894" s="5">
        <v>522.30999999999995</v>
      </c>
      <c r="E894" s="5">
        <v>466.58</v>
      </c>
      <c r="F894" s="5">
        <v>0.27979999999999999</v>
      </c>
      <c r="G894" s="5">
        <v>0.61819999999999997</v>
      </c>
      <c r="H894" s="5">
        <v>-0.183</v>
      </c>
      <c r="I894" s="3">
        <v>0.75</v>
      </c>
      <c r="J894" t="s">
        <v>803</v>
      </c>
      <c r="K894">
        <v>0</v>
      </c>
      <c r="L894">
        <f t="shared" si="137"/>
        <v>8</v>
      </c>
      <c r="M894" s="5">
        <f t="shared" si="138"/>
        <v>-6.8534436637300855E-2</v>
      </c>
      <c r="N894" s="5">
        <f t="shared" si="134"/>
        <v>1.1000000000000001E-2</v>
      </c>
      <c r="O894" s="5">
        <f t="shared" si="135"/>
        <v>2.1127044276680884E-4</v>
      </c>
      <c r="P894" s="5">
        <f t="shared" si="139"/>
        <v>-6.8745707080067664E-2</v>
      </c>
      <c r="Q894" s="5">
        <f t="shared" si="140"/>
        <v>-7.2682102752658295E-2</v>
      </c>
      <c r="R894" s="15">
        <f t="shared" si="141"/>
        <v>-7.2893373195425104E-2</v>
      </c>
      <c r="S894">
        <f t="shared" si="136"/>
        <v>0</v>
      </c>
      <c r="T894">
        <f t="shared" si="142"/>
        <v>20</v>
      </c>
      <c r="U894" t="b">
        <f t="shared" si="143"/>
        <v>0</v>
      </c>
      <c r="V894" s="2">
        <v>42412</v>
      </c>
    </row>
    <row r="895" spans="1:22" x14ac:dyDescent="0.2">
      <c r="A895" s="2">
        <v>42419</v>
      </c>
      <c r="B895" s="5">
        <v>1.05</v>
      </c>
      <c r="C895" s="5">
        <v>8.5576000000000008</v>
      </c>
      <c r="D895" s="5">
        <v>550.24</v>
      </c>
      <c r="E895" s="5">
        <v>492.17</v>
      </c>
      <c r="F895" s="5">
        <v>0.28989999999999999</v>
      </c>
      <c r="G895" s="5">
        <v>0.61819999999999997</v>
      </c>
      <c r="H895" s="5">
        <v>-0.19800000000000001</v>
      </c>
      <c r="I895" s="3">
        <v>0.75</v>
      </c>
      <c r="J895" t="s">
        <v>804</v>
      </c>
      <c r="K895">
        <v>0</v>
      </c>
      <c r="L895">
        <f t="shared" si="137"/>
        <v>9</v>
      </c>
      <c r="M895" s="5">
        <f t="shared" si="138"/>
        <v>5.3473990542015404E-2</v>
      </c>
      <c r="N895" s="5">
        <f t="shared" si="134"/>
        <v>1.0500000000000001E-2</v>
      </c>
      <c r="O895" s="5">
        <f t="shared" si="135"/>
        <v>2.016788502108291E-4</v>
      </c>
      <c r="P895" s="5">
        <f t="shared" si="139"/>
        <v>5.3272311691804575E-2</v>
      </c>
      <c r="Q895" s="5">
        <f t="shared" si="140"/>
        <v>5.4845899952848498E-2</v>
      </c>
      <c r="R895" s="15">
        <f t="shared" si="141"/>
        <v>5.4644221102637669E-2</v>
      </c>
      <c r="S895">
        <f t="shared" si="136"/>
        <v>0</v>
      </c>
      <c r="T895">
        <f t="shared" si="142"/>
        <v>21</v>
      </c>
      <c r="U895" t="b">
        <f t="shared" si="143"/>
        <v>0</v>
      </c>
      <c r="V895" s="2">
        <v>42419</v>
      </c>
    </row>
    <row r="896" spans="1:22" x14ac:dyDescent="0.2">
      <c r="A896" s="2">
        <v>42426</v>
      </c>
      <c r="B896" s="5">
        <v>1.05</v>
      </c>
      <c r="C896" s="5">
        <v>8.6852</v>
      </c>
      <c r="D896" s="5">
        <v>566.34</v>
      </c>
      <c r="E896" s="5">
        <v>507.21</v>
      </c>
      <c r="F896" s="5">
        <v>0.31030000000000002</v>
      </c>
      <c r="G896" s="5">
        <v>0.6351</v>
      </c>
      <c r="H896" s="5">
        <v>-0.20200000000000001</v>
      </c>
      <c r="I896" s="3">
        <v>0.75</v>
      </c>
      <c r="J896" t="s">
        <v>805</v>
      </c>
      <c r="K896">
        <v>0</v>
      </c>
      <c r="L896">
        <f t="shared" si="137"/>
        <v>10</v>
      </c>
      <c r="M896" s="5">
        <f t="shared" si="138"/>
        <v>2.9259959290491411E-2</v>
      </c>
      <c r="N896" s="5">
        <f t="shared" si="134"/>
        <v>1.0500000000000001E-2</v>
      </c>
      <c r="O896" s="5">
        <f t="shared" si="135"/>
        <v>2.016788502108291E-4</v>
      </c>
      <c r="P896" s="5">
        <f t="shared" si="139"/>
        <v>2.9058280440280582E-2</v>
      </c>
      <c r="Q896" s="5">
        <f t="shared" si="140"/>
        <v>3.0558546843570289E-2</v>
      </c>
      <c r="R896" s="15">
        <f t="shared" si="141"/>
        <v>3.035686799335946E-2</v>
      </c>
      <c r="S896">
        <f t="shared" si="136"/>
        <v>0</v>
      </c>
      <c r="T896">
        <f t="shared" si="142"/>
        <v>22</v>
      </c>
      <c r="U896" t="b">
        <f t="shared" si="143"/>
        <v>0</v>
      </c>
      <c r="V896" s="2">
        <v>42426</v>
      </c>
    </row>
    <row r="897" spans="1:22" x14ac:dyDescent="0.2">
      <c r="A897" s="2">
        <v>42433</v>
      </c>
      <c r="B897" s="5">
        <v>1.04</v>
      </c>
      <c r="C897" s="5">
        <v>8.4766999999999992</v>
      </c>
      <c r="D897" s="5">
        <v>588.04999999999995</v>
      </c>
      <c r="E897" s="5">
        <v>528.4</v>
      </c>
      <c r="F897" s="5">
        <v>0.26450000000000001</v>
      </c>
      <c r="G897" s="5">
        <v>0.63349999999999995</v>
      </c>
      <c r="H897" s="5">
        <v>-0.215</v>
      </c>
      <c r="I897" s="3">
        <v>0.75</v>
      </c>
      <c r="J897" t="s">
        <v>806</v>
      </c>
      <c r="K897">
        <v>0</v>
      </c>
      <c r="L897">
        <f t="shared" si="137"/>
        <v>11</v>
      </c>
      <c r="M897" s="5">
        <f t="shared" si="138"/>
        <v>3.8333863050464156E-2</v>
      </c>
      <c r="N897" s="5">
        <f t="shared" si="134"/>
        <v>1.04E-2</v>
      </c>
      <c r="O897" s="5">
        <f t="shared" si="135"/>
        <v>1.9976039924163302E-4</v>
      </c>
      <c r="P897" s="5">
        <f t="shared" si="139"/>
        <v>3.8134102651222523E-2</v>
      </c>
      <c r="Q897" s="5">
        <f t="shared" si="140"/>
        <v>4.1777567476982025E-2</v>
      </c>
      <c r="R897" s="15">
        <f t="shared" si="141"/>
        <v>4.1577807077740392E-2</v>
      </c>
      <c r="S897">
        <f t="shared" si="136"/>
        <v>0</v>
      </c>
      <c r="T897">
        <f t="shared" si="142"/>
        <v>23</v>
      </c>
      <c r="U897" t="b">
        <f t="shared" si="143"/>
        <v>0</v>
      </c>
      <c r="V897" s="2">
        <v>42433</v>
      </c>
    </row>
    <row r="898" spans="1:22" x14ac:dyDescent="0.2">
      <c r="A898" s="2">
        <v>42440</v>
      </c>
      <c r="B898" s="5">
        <v>1.01</v>
      </c>
      <c r="C898" s="5">
        <v>8.4133999999999993</v>
      </c>
      <c r="D898" s="5">
        <v>585.03</v>
      </c>
      <c r="E898" s="5">
        <v>526.07000000000005</v>
      </c>
      <c r="F898" s="5">
        <v>0.31540000000000001</v>
      </c>
      <c r="G898" s="5">
        <v>0.63385000000000002</v>
      </c>
      <c r="H898" s="5">
        <v>-0.22500000000000001</v>
      </c>
      <c r="I898" s="3">
        <v>0.75</v>
      </c>
      <c r="J898" t="s">
        <v>807</v>
      </c>
      <c r="K898">
        <v>0</v>
      </c>
      <c r="L898">
        <f t="shared" si="137"/>
        <v>12</v>
      </c>
      <c r="M898" s="5">
        <f t="shared" si="138"/>
        <v>-5.1356177195815977E-3</v>
      </c>
      <c r="N898" s="5">
        <f t="shared" si="134"/>
        <v>1.01E-2</v>
      </c>
      <c r="O898" s="5">
        <f t="shared" si="135"/>
        <v>1.9400478137931998E-4</v>
      </c>
      <c r="P898" s="5">
        <f t="shared" si="139"/>
        <v>-5.3296225009609177E-3</v>
      </c>
      <c r="Q898" s="5">
        <f t="shared" si="140"/>
        <v>-4.4095382286145623E-3</v>
      </c>
      <c r="R898" s="15">
        <f t="shared" si="141"/>
        <v>-4.6035430099938823E-3</v>
      </c>
      <c r="S898">
        <f t="shared" si="136"/>
        <v>0</v>
      </c>
      <c r="T898">
        <f t="shared" si="142"/>
        <v>24</v>
      </c>
      <c r="U898" t="b">
        <f t="shared" si="143"/>
        <v>0</v>
      </c>
      <c r="V898" s="2">
        <v>42440</v>
      </c>
    </row>
    <row r="899" spans="1:22" x14ac:dyDescent="0.2">
      <c r="A899" s="37">
        <v>42447</v>
      </c>
      <c r="B899" s="38">
        <v>1.02</v>
      </c>
      <c r="C899" s="38">
        <v>8.3702000000000005</v>
      </c>
      <c r="D899" s="38">
        <v>590.28</v>
      </c>
      <c r="E899" s="38">
        <v>530.67999999999995</v>
      </c>
      <c r="F899" s="38">
        <v>0.28489999999999999</v>
      </c>
      <c r="G899" s="38">
        <v>0.62429999999999997</v>
      </c>
      <c r="H899" s="38">
        <v>-0.23499999999999999</v>
      </c>
      <c r="I899" s="39">
        <v>0.5</v>
      </c>
      <c r="J899" s="36" t="s">
        <v>808</v>
      </c>
      <c r="K899" s="36">
        <v>1</v>
      </c>
      <c r="L899" s="36">
        <f t="shared" si="137"/>
        <v>0</v>
      </c>
      <c r="M899" s="38">
        <f t="shared" si="138"/>
        <v>8.9738987744218957E-3</v>
      </c>
      <c r="N899" s="38">
        <f t="shared" ref="N899:N940" si="144">B899/100</f>
        <v>1.0200000000000001E-2</v>
      </c>
      <c r="O899" s="38">
        <f t="shared" ref="O899:O940" si="145">(1+N899/4)^(1/13)-1</f>
        <v>1.9592336482787687E-4</v>
      </c>
      <c r="P899" s="38">
        <f t="shared" si="139"/>
        <v>8.7779754095940188E-3</v>
      </c>
      <c r="Q899" s="38">
        <f t="shared" si="140"/>
        <v>8.763092364133751E-3</v>
      </c>
      <c r="R899" s="44">
        <f t="shared" si="141"/>
        <v>8.5671689993058742E-3</v>
      </c>
      <c r="S899" s="36">
        <f t="shared" ref="S899:S940" si="146">IF(I899&lt;I898,1,0)</f>
        <v>1</v>
      </c>
      <c r="T899" s="36">
        <f t="shared" si="142"/>
        <v>0</v>
      </c>
      <c r="U899">
        <f t="shared" si="143"/>
        <v>1</v>
      </c>
      <c r="V899" s="37">
        <v>42447</v>
      </c>
    </row>
    <row r="900" spans="1:22" x14ac:dyDescent="0.2">
      <c r="A900" s="2">
        <v>42454</v>
      </c>
      <c r="B900" s="5">
        <v>1.01</v>
      </c>
      <c r="C900" s="5">
        <v>8.4756999999999998</v>
      </c>
      <c r="D900" s="5">
        <v>586.23</v>
      </c>
      <c r="E900" s="5">
        <v>526.07000000000005</v>
      </c>
      <c r="F900" s="5">
        <v>0.27979999999999999</v>
      </c>
      <c r="G900" s="5">
        <v>0.62860000000000005</v>
      </c>
      <c r="H900" s="5">
        <v>-0.24199999999999999</v>
      </c>
      <c r="I900" s="3">
        <v>0.5</v>
      </c>
      <c r="J900" t="s">
        <v>809</v>
      </c>
      <c r="K900">
        <v>0</v>
      </c>
      <c r="L900">
        <f t="shared" ref="L900:L940" si="147">IF(K900=1,0,L899+1)</f>
        <v>1</v>
      </c>
      <c r="M900" s="5">
        <f t="shared" ref="M900:M940" si="148">D900/D899-1</f>
        <v>-6.8611506403739586E-3</v>
      </c>
      <c r="N900" s="5">
        <f t="shared" si="144"/>
        <v>1.01E-2</v>
      </c>
      <c r="O900" s="5">
        <f t="shared" si="145"/>
        <v>1.9400478137931998E-4</v>
      </c>
      <c r="P900" s="5">
        <f t="shared" ref="P900:P940" si="149">M900-O900</f>
        <v>-7.0551554217532786E-3</v>
      </c>
      <c r="Q900" s="5">
        <f t="shared" ref="Q900:Q940" si="150">E900/E899-1</f>
        <v>-8.6869676641289084E-3</v>
      </c>
      <c r="R900" s="15">
        <f t="shared" ref="R900:R940" si="151">Q900-O900</f>
        <v>-8.8809724455082284E-3</v>
      </c>
      <c r="S900">
        <f t="shared" si="146"/>
        <v>0</v>
      </c>
      <c r="T900">
        <f t="shared" si="142"/>
        <v>1</v>
      </c>
      <c r="U900" t="b">
        <f t="shared" si="143"/>
        <v>0</v>
      </c>
      <c r="V900" s="2">
        <v>42454</v>
      </c>
    </row>
    <row r="901" spans="1:22" x14ac:dyDescent="0.2">
      <c r="A901" s="2">
        <v>42461</v>
      </c>
      <c r="B901" s="5">
        <v>1.02</v>
      </c>
      <c r="C901" s="5">
        <v>8.3195999999999994</v>
      </c>
      <c r="D901" s="5">
        <v>569.79</v>
      </c>
      <c r="E901" s="5">
        <v>508.78</v>
      </c>
      <c r="F901" s="5">
        <v>0.2238</v>
      </c>
      <c r="G901" s="5">
        <v>0.62909999999999999</v>
      </c>
      <c r="H901" s="5">
        <v>-0.245</v>
      </c>
      <c r="I901" s="3">
        <v>0.5</v>
      </c>
      <c r="J901" t="s">
        <v>810</v>
      </c>
      <c r="K901">
        <v>0</v>
      </c>
      <c r="L901">
        <f t="shared" si="147"/>
        <v>2</v>
      </c>
      <c r="M901" s="5">
        <f t="shared" si="148"/>
        <v>-2.8043600634563348E-2</v>
      </c>
      <c r="N901" s="5">
        <f t="shared" si="144"/>
        <v>1.0200000000000001E-2</v>
      </c>
      <c r="O901" s="5">
        <f t="shared" si="145"/>
        <v>1.9592336482787687E-4</v>
      </c>
      <c r="P901" s="5">
        <f t="shared" si="149"/>
        <v>-2.8239523999391225E-2</v>
      </c>
      <c r="Q901" s="5">
        <f t="shared" si="150"/>
        <v>-3.2866348584789207E-2</v>
      </c>
      <c r="R901" s="15">
        <f t="shared" si="151"/>
        <v>-3.3062271949617084E-2</v>
      </c>
      <c r="S901">
        <f t="shared" si="146"/>
        <v>0</v>
      </c>
      <c r="T901">
        <f t="shared" si="142"/>
        <v>2</v>
      </c>
      <c r="U901" t="b">
        <f t="shared" si="143"/>
        <v>0</v>
      </c>
      <c r="V901" s="2">
        <v>42461</v>
      </c>
    </row>
    <row r="902" spans="1:22" x14ac:dyDescent="0.2">
      <c r="A902" s="2">
        <v>42468</v>
      </c>
      <c r="B902" s="5">
        <v>1.01</v>
      </c>
      <c r="C902" s="5">
        <v>8.2370000000000001</v>
      </c>
      <c r="D902" s="5">
        <v>566.24</v>
      </c>
      <c r="E902" s="5">
        <v>505.37</v>
      </c>
      <c r="F902" s="5">
        <v>0.2238</v>
      </c>
      <c r="G902" s="5">
        <v>0.63080000000000003</v>
      </c>
      <c r="H902" s="5">
        <v>-0.248</v>
      </c>
      <c r="I902" s="3">
        <v>0.5</v>
      </c>
      <c r="J902" t="s">
        <v>811</v>
      </c>
      <c r="K902">
        <v>0</v>
      </c>
      <c r="L902">
        <f t="shared" si="147"/>
        <v>3</v>
      </c>
      <c r="M902" s="5">
        <f t="shared" si="148"/>
        <v>-6.2303655732812713E-3</v>
      </c>
      <c r="N902" s="5">
        <f t="shared" si="144"/>
        <v>1.01E-2</v>
      </c>
      <c r="O902" s="5">
        <f t="shared" si="145"/>
        <v>1.9400478137931998E-4</v>
      </c>
      <c r="P902" s="5">
        <f t="shared" si="149"/>
        <v>-6.4243703546605913E-3</v>
      </c>
      <c r="Q902" s="5">
        <f t="shared" si="150"/>
        <v>-6.7023074806399352E-3</v>
      </c>
      <c r="R902" s="15">
        <f t="shared" si="151"/>
        <v>-6.8963122620192552E-3</v>
      </c>
      <c r="S902">
        <f t="shared" si="146"/>
        <v>0</v>
      </c>
      <c r="T902">
        <f t="shared" ref="T902:T940" si="152">IF(S902=1,0,T901+1)</f>
        <v>3</v>
      </c>
      <c r="U902" t="b">
        <f t="shared" ref="U902:U940" si="153">IF(S902=1,IF(R902&gt;0,1,0))</f>
        <v>0</v>
      </c>
      <c r="V902" s="2">
        <v>42468</v>
      </c>
    </row>
    <row r="903" spans="1:22" x14ac:dyDescent="0.2">
      <c r="A903" s="2">
        <v>42475</v>
      </c>
      <c r="B903" s="5">
        <v>1</v>
      </c>
      <c r="C903" s="5">
        <v>8.2510999999999992</v>
      </c>
      <c r="D903" s="5">
        <v>584.72</v>
      </c>
      <c r="E903" s="5">
        <v>523.62</v>
      </c>
      <c r="F903" s="5">
        <v>0.21870000000000001</v>
      </c>
      <c r="G903" s="5">
        <v>0.6331</v>
      </c>
      <c r="H903" s="5">
        <v>-0.249</v>
      </c>
      <c r="I903" s="3">
        <v>0.5</v>
      </c>
      <c r="J903" t="s">
        <v>812</v>
      </c>
      <c r="K903">
        <v>0</v>
      </c>
      <c r="L903">
        <f t="shared" si="147"/>
        <v>4</v>
      </c>
      <c r="M903" s="5">
        <f t="shared" si="148"/>
        <v>3.2636337948573013E-2</v>
      </c>
      <c r="N903" s="5">
        <f t="shared" si="144"/>
        <v>0.01</v>
      </c>
      <c r="O903" s="5">
        <f t="shared" si="145"/>
        <v>1.9208615376675731E-4</v>
      </c>
      <c r="P903" s="5">
        <f t="shared" si="149"/>
        <v>3.2444251794806256E-2</v>
      </c>
      <c r="Q903" s="5">
        <f t="shared" si="150"/>
        <v>3.611215545046198E-2</v>
      </c>
      <c r="R903" s="15">
        <f t="shared" si="151"/>
        <v>3.5920069296695223E-2</v>
      </c>
      <c r="S903">
        <f t="shared" si="146"/>
        <v>0</v>
      </c>
      <c r="T903">
        <f t="shared" si="152"/>
        <v>4</v>
      </c>
      <c r="U903" t="b">
        <f t="shared" si="153"/>
        <v>0</v>
      </c>
      <c r="V903" s="2">
        <v>42475</v>
      </c>
    </row>
    <row r="904" spans="1:22" x14ac:dyDescent="0.2">
      <c r="A904" s="2">
        <v>42482</v>
      </c>
      <c r="B904" s="5">
        <v>0.95</v>
      </c>
      <c r="C904" s="5">
        <v>8.2462999999999997</v>
      </c>
      <c r="D904" s="5">
        <v>595.23</v>
      </c>
      <c r="E904" s="5">
        <v>533.77</v>
      </c>
      <c r="F904" s="5">
        <v>0.22889999999999999</v>
      </c>
      <c r="G904" s="5">
        <v>0.63585000000000003</v>
      </c>
      <c r="H904" s="5">
        <v>-0.249</v>
      </c>
      <c r="I904" s="3">
        <v>0.5</v>
      </c>
      <c r="J904" t="s">
        <v>813</v>
      </c>
      <c r="K904">
        <v>0</v>
      </c>
      <c r="L904">
        <f t="shared" si="147"/>
        <v>5</v>
      </c>
      <c r="M904" s="5">
        <f t="shared" si="148"/>
        <v>1.7974415104665464E-2</v>
      </c>
      <c r="N904" s="5">
        <f t="shared" si="144"/>
        <v>9.4999999999999998E-3</v>
      </c>
      <c r="O904" s="5">
        <f t="shared" si="145"/>
        <v>1.8249235316969425E-4</v>
      </c>
      <c r="P904" s="5">
        <f t="shared" si="149"/>
        <v>1.779192275149577E-2</v>
      </c>
      <c r="Q904" s="5">
        <f t="shared" si="150"/>
        <v>1.9384286314502841E-2</v>
      </c>
      <c r="R904" s="15">
        <f t="shared" si="151"/>
        <v>1.9201793961333147E-2</v>
      </c>
      <c r="S904">
        <f t="shared" si="146"/>
        <v>0</v>
      </c>
      <c r="T904">
        <f t="shared" si="152"/>
        <v>5</v>
      </c>
      <c r="U904" t="b">
        <f t="shared" si="153"/>
        <v>0</v>
      </c>
      <c r="V904" s="2">
        <v>42482</v>
      </c>
    </row>
    <row r="905" spans="1:22" x14ac:dyDescent="0.2">
      <c r="A905" s="2">
        <v>42489</v>
      </c>
      <c r="B905" s="5">
        <v>0.99</v>
      </c>
      <c r="C905" s="5">
        <v>8.0510000000000002</v>
      </c>
      <c r="D905" s="5">
        <v>606.28</v>
      </c>
      <c r="E905" s="5">
        <v>545.29999999999995</v>
      </c>
      <c r="F905" s="5">
        <v>0.20849999999999999</v>
      </c>
      <c r="G905" s="5">
        <v>0.63660000000000005</v>
      </c>
      <c r="H905" s="5">
        <v>-0.251</v>
      </c>
      <c r="I905" s="3">
        <v>0.5</v>
      </c>
      <c r="J905" t="s">
        <v>814</v>
      </c>
      <c r="K905">
        <v>0</v>
      </c>
      <c r="L905">
        <f t="shared" si="147"/>
        <v>6</v>
      </c>
      <c r="M905" s="5">
        <f t="shared" si="148"/>
        <v>1.8564252473833642E-2</v>
      </c>
      <c r="N905" s="5">
        <f t="shared" si="144"/>
        <v>9.8999999999999991E-3</v>
      </c>
      <c r="O905" s="5">
        <f t="shared" si="145"/>
        <v>1.901674819879684E-4</v>
      </c>
      <c r="P905" s="5">
        <f t="shared" si="149"/>
        <v>1.8374084991845674E-2</v>
      </c>
      <c r="Q905" s="5">
        <f t="shared" si="150"/>
        <v>2.1601064128744518E-2</v>
      </c>
      <c r="R905" s="15">
        <f t="shared" si="151"/>
        <v>2.141089664675655E-2</v>
      </c>
      <c r="S905">
        <f t="shared" si="146"/>
        <v>0</v>
      </c>
      <c r="T905">
        <f t="shared" si="152"/>
        <v>6</v>
      </c>
      <c r="U905" t="b">
        <f t="shared" si="153"/>
        <v>0</v>
      </c>
      <c r="V905" s="2">
        <v>42489</v>
      </c>
    </row>
    <row r="906" spans="1:22" x14ac:dyDescent="0.2">
      <c r="A906" s="2">
        <v>42496</v>
      </c>
      <c r="B906" s="5">
        <v>0.97</v>
      </c>
      <c r="C906" s="5">
        <v>8.2055000000000007</v>
      </c>
      <c r="D906" s="5">
        <v>595.94000000000005</v>
      </c>
      <c r="E906" s="5">
        <v>534.75</v>
      </c>
      <c r="F906" s="5">
        <v>0.1933</v>
      </c>
      <c r="G906" s="5">
        <v>0.62960000000000005</v>
      </c>
      <c r="H906" s="5">
        <v>-0.25600000000000001</v>
      </c>
      <c r="I906" s="3">
        <v>0.5</v>
      </c>
      <c r="J906" t="s">
        <v>815</v>
      </c>
      <c r="K906">
        <v>0</v>
      </c>
      <c r="L906">
        <f t="shared" si="147"/>
        <v>7</v>
      </c>
      <c r="M906" s="5">
        <f t="shared" si="148"/>
        <v>-1.7054826152932523E-2</v>
      </c>
      <c r="N906" s="5">
        <f t="shared" si="144"/>
        <v>9.7000000000000003E-3</v>
      </c>
      <c r="O906" s="5">
        <f t="shared" si="145"/>
        <v>1.8633000592371829E-4</v>
      </c>
      <c r="P906" s="5">
        <f t="shared" si="149"/>
        <v>-1.7241156158856241E-2</v>
      </c>
      <c r="Q906" s="5">
        <f t="shared" si="150"/>
        <v>-1.9347148358701549E-2</v>
      </c>
      <c r="R906" s="15">
        <f t="shared" si="151"/>
        <v>-1.9533478364625267E-2</v>
      </c>
      <c r="S906">
        <f t="shared" si="146"/>
        <v>0</v>
      </c>
      <c r="T906">
        <f t="shared" si="152"/>
        <v>7</v>
      </c>
      <c r="U906" t="b">
        <f t="shared" si="153"/>
        <v>0</v>
      </c>
      <c r="V906" s="2">
        <v>42496</v>
      </c>
    </row>
    <row r="907" spans="1:22" x14ac:dyDescent="0.2">
      <c r="A907" s="2">
        <v>42503</v>
      </c>
      <c r="B907" s="5">
        <v>1.02</v>
      </c>
      <c r="C907" s="5">
        <v>8.2026000000000003</v>
      </c>
      <c r="D907" s="5">
        <v>597.30999999999995</v>
      </c>
      <c r="E907" s="5">
        <v>535.89</v>
      </c>
      <c r="F907" s="5">
        <v>0.26450000000000001</v>
      </c>
      <c r="G907" s="5">
        <v>0.62760000000000005</v>
      </c>
      <c r="H907" s="5">
        <v>-0.25700000000000001</v>
      </c>
      <c r="I907" s="3">
        <v>0.5</v>
      </c>
      <c r="J907" t="s">
        <v>816</v>
      </c>
      <c r="K907">
        <v>1</v>
      </c>
      <c r="L907">
        <f t="shared" si="147"/>
        <v>0</v>
      </c>
      <c r="M907" s="5">
        <f t="shared" si="148"/>
        <v>2.2988891499142738E-3</v>
      </c>
      <c r="N907" s="5">
        <f t="shared" si="144"/>
        <v>1.0200000000000001E-2</v>
      </c>
      <c r="O907" s="5">
        <f t="shared" si="145"/>
        <v>1.9592336482787687E-4</v>
      </c>
      <c r="P907" s="5">
        <f t="shared" si="149"/>
        <v>2.102965785086397E-3</v>
      </c>
      <c r="Q907" s="5">
        <f t="shared" si="150"/>
        <v>2.1318373071528285E-3</v>
      </c>
      <c r="R907" s="15">
        <f t="shared" si="151"/>
        <v>1.9359139423249516E-3</v>
      </c>
      <c r="S907">
        <f t="shared" si="146"/>
        <v>0</v>
      </c>
      <c r="T907">
        <f t="shared" si="152"/>
        <v>8</v>
      </c>
      <c r="U907" t="b">
        <f t="shared" si="153"/>
        <v>0</v>
      </c>
      <c r="V907" s="2">
        <v>42503</v>
      </c>
    </row>
    <row r="908" spans="1:22" x14ac:dyDescent="0.2">
      <c r="A908" s="2">
        <v>42510</v>
      </c>
      <c r="B908" s="5">
        <v>0.99</v>
      </c>
      <c r="C908" s="5">
        <v>8.3280999999999992</v>
      </c>
      <c r="D908" s="5">
        <v>605.05999999999995</v>
      </c>
      <c r="E908" s="5">
        <v>542.69000000000005</v>
      </c>
      <c r="F908" s="5">
        <v>0.30520000000000003</v>
      </c>
      <c r="G908" s="5">
        <v>0.6613</v>
      </c>
      <c r="H908" s="5">
        <v>-0.25800000000000001</v>
      </c>
      <c r="I908" s="3">
        <v>0.5</v>
      </c>
      <c r="J908" t="s">
        <v>817</v>
      </c>
      <c r="K908">
        <v>0</v>
      </c>
      <c r="L908">
        <f t="shared" si="147"/>
        <v>1</v>
      </c>
      <c r="M908" s="5">
        <f t="shared" si="148"/>
        <v>1.2974837186720434E-2</v>
      </c>
      <c r="N908" s="5">
        <f t="shared" si="144"/>
        <v>9.8999999999999991E-3</v>
      </c>
      <c r="O908" s="5">
        <f t="shared" si="145"/>
        <v>1.901674819879684E-4</v>
      </c>
      <c r="P908" s="5">
        <f t="shared" si="149"/>
        <v>1.2784669704732465E-2</v>
      </c>
      <c r="Q908" s="5">
        <f t="shared" si="150"/>
        <v>1.2689171285152012E-2</v>
      </c>
      <c r="R908" s="15">
        <f t="shared" si="151"/>
        <v>1.2499003803164044E-2</v>
      </c>
      <c r="S908">
        <f t="shared" si="146"/>
        <v>0</v>
      </c>
      <c r="T908">
        <f t="shared" si="152"/>
        <v>9</v>
      </c>
      <c r="U908" t="b">
        <f t="shared" si="153"/>
        <v>0</v>
      </c>
      <c r="V908" s="2">
        <v>42510</v>
      </c>
    </row>
    <row r="909" spans="1:22" x14ac:dyDescent="0.2">
      <c r="A909" s="2">
        <v>42517</v>
      </c>
      <c r="B909" s="5">
        <v>0.98</v>
      </c>
      <c r="C909" s="5">
        <v>8.3366000000000007</v>
      </c>
      <c r="D909" s="5">
        <v>618.82000000000005</v>
      </c>
      <c r="E909" s="5">
        <v>555.41</v>
      </c>
      <c r="F909" s="5">
        <v>0.31030000000000002</v>
      </c>
      <c r="G909" s="5">
        <v>0.67305000000000004</v>
      </c>
      <c r="H909" s="5">
        <v>-0.26</v>
      </c>
      <c r="I909" s="3">
        <v>0.5</v>
      </c>
      <c r="J909" t="s">
        <v>818</v>
      </c>
      <c r="K909">
        <v>0</v>
      </c>
      <c r="L909">
        <f t="shared" si="147"/>
        <v>2</v>
      </c>
      <c r="M909" s="5">
        <f t="shared" si="148"/>
        <v>2.2741546292929904E-2</v>
      </c>
      <c r="N909" s="5">
        <f t="shared" si="144"/>
        <v>9.7999999999999997E-3</v>
      </c>
      <c r="O909" s="5">
        <f t="shared" si="145"/>
        <v>1.8824876604117691E-4</v>
      </c>
      <c r="P909" s="5">
        <f t="shared" si="149"/>
        <v>2.2553297526888727E-2</v>
      </c>
      <c r="Q909" s="5">
        <f t="shared" si="150"/>
        <v>2.3438795629180387E-2</v>
      </c>
      <c r="R909" s="15">
        <f t="shared" si="151"/>
        <v>2.325054686313921E-2</v>
      </c>
      <c r="S909">
        <f t="shared" si="146"/>
        <v>0</v>
      </c>
      <c r="T909">
        <f t="shared" si="152"/>
        <v>10</v>
      </c>
      <c r="U909" t="b">
        <f t="shared" si="153"/>
        <v>0</v>
      </c>
      <c r="V909" s="2">
        <v>42517</v>
      </c>
    </row>
    <row r="910" spans="1:22" x14ac:dyDescent="0.2">
      <c r="A910" s="2">
        <v>42524</v>
      </c>
      <c r="B910" s="5">
        <v>1.01</v>
      </c>
      <c r="C910" s="5">
        <v>8.173</v>
      </c>
      <c r="D910" s="5">
        <v>609.26</v>
      </c>
      <c r="E910" s="5">
        <v>544</v>
      </c>
      <c r="F910" s="5">
        <v>0.27900000000000003</v>
      </c>
      <c r="G910" s="5">
        <v>0.68215000000000003</v>
      </c>
      <c r="H910" s="5">
        <v>-0.26100000000000001</v>
      </c>
      <c r="I910" s="3">
        <v>0.5</v>
      </c>
      <c r="J910" t="s">
        <v>819</v>
      </c>
      <c r="K910">
        <v>0</v>
      </c>
      <c r="L910">
        <f t="shared" si="147"/>
        <v>3</v>
      </c>
      <c r="M910" s="5">
        <f t="shared" si="148"/>
        <v>-1.5448757312304107E-2</v>
      </c>
      <c r="N910" s="5">
        <f t="shared" si="144"/>
        <v>1.01E-2</v>
      </c>
      <c r="O910" s="5">
        <f t="shared" si="145"/>
        <v>1.9400478137931998E-4</v>
      </c>
      <c r="P910" s="5">
        <f t="shared" si="149"/>
        <v>-1.5642762093683427E-2</v>
      </c>
      <c r="Q910" s="5">
        <f t="shared" si="150"/>
        <v>-2.0543382366179919E-2</v>
      </c>
      <c r="R910" s="15">
        <f t="shared" si="151"/>
        <v>-2.0737387147559239E-2</v>
      </c>
      <c r="S910">
        <f t="shared" si="146"/>
        <v>0</v>
      </c>
      <c r="T910">
        <f t="shared" si="152"/>
        <v>11</v>
      </c>
      <c r="U910" t="b">
        <f t="shared" si="153"/>
        <v>0</v>
      </c>
      <c r="V910" s="2">
        <v>42524</v>
      </c>
    </row>
    <row r="911" spans="1:22" x14ac:dyDescent="0.2">
      <c r="A911" s="2">
        <v>42531</v>
      </c>
      <c r="B911" s="5">
        <v>0.98</v>
      </c>
      <c r="C911" s="5">
        <v>8.2736000000000001</v>
      </c>
      <c r="D911" s="5">
        <v>604.78</v>
      </c>
      <c r="E911" s="5">
        <v>540.5</v>
      </c>
      <c r="F911" s="5">
        <v>0.24349999999999999</v>
      </c>
      <c r="G911" s="5">
        <v>0.65559999999999996</v>
      </c>
      <c r="H911" s="5">
        <v>-0.26300000000000001</v>
      </c>
      <c r="I911" s="3">
        <v>0.5</v>
      </c>
      <c r="J911" t="s">
        <v>820</v>
      </c>
      <c r="K911">
        <v>0</v>
      </c>
      <c r="L911">
        <f t="shared" si="147"/>
        <v>4</v>
      </c>
      <c r="M911" s="5">
        <f t="shared" si="148"/>
        <v>-7.353182549322157E-3</v>
      </c>
      <c r="N911" s="5">
        <f t="shared" si="144"/>
        <v>9.7999999999999997E-3</v>
      </c>
      <c r="O911" s="5">
        <f t="shared" si="145"/>
        <v>1.8824876604117691E-4</v>
      </c>
      <c r="P911" s="5">
        <f t="shared" si="149"/>
        <v>-7.5414313153633339E-3</v>
      </c>
      <c r="Q911" s="5">
        <f t="shared" si="150"/>
        <v>-6.4338235294117974E-3</v>
      </c>
      <c r="R911" s="15">
        <f t="shared" si="151"/>
        <v>-6.6220722954529743E-3</v>
      </c>
      <c r="S911">
        <f t="shared" si="146"/>
        <v>0</v>
      </c>
      <c r="T911">
        <f t="shared" si="152"/>
        <v>12</v>
      </c>
      <c r="U911" t="b">
        <f t="shared" si="153"/>
        <v>0</v>
      </c>
      <c r="V911" s="2">
        <v>42531</v>
      </c>
    </row>
    <row r="912" spans="1:22" x14ac:dyDescent="0.2">
      <c r="A912" s="2">
        <v>42538</v>
      </c>
      <c r="B912" s="5">
        <v>1.03</v>
      </c>
      <c r="C912" s="5">
        <v>8.3623999999999992</v>
      </c>
      <c r="D912" s="5">
        <v>590.87</v>
      </c>
      <c r="E912" s="5">
        <v>529.45000000000005</v>
      </c>
      <c r="F912" s="5">
        <v>0.25430000000000003</v>
      </c>
      <c r="G912" s="5">
        <v>0.64439999999999997</v>
      </c>
      <c r="H912" s="5">
        <v>-0.26500000000000001</v>
      </c>
      <c r="I912" s="3">
        <v>0.5</v>
      </c>
      <c r="J912" t="s">
        <v>821</v>
      </c>
      <c r="K912">
        <v>0</v>
      </c>
      <c r="L912">
        <f t="shared" si="147"/>
        <v>5</v>
      </c>
      <c r="M912" s="5">
        <f t="shared" si="148"/>
        <v>-2.3000099209629865E-2</v>
      </c>
      <c r="N912" s="5">
        <f t="shared" si="144"/>
        <v>1.03E-2</v>
      </c>
      <c r="O912" s="5">
        <f t="shared" si="145"/>
        <v>1.9784190411464841E-4</v>
      </c>
      <c r="P912" s="5">
        <f t="shared" si="149"/>
        <v>-2.3197941113744514E-2</v>
      </c>
      <c r="Q912" s="5">
        <f t="shared" si="150"/>
        <v>-2.0444033302497555E-2</v>
      </c>
      <c r="R912" s="15">
        <f t="shared" si="151"/>
        <v>-2.0641875206612204E-2</v>
      </c>
      <c r="S912">
        <f t="shared" si="146"/>
        <v>0</v>
      </c>
      <c r="T912">
        <f t="shared" si="152"/>
        <v>13</v>
      </c>
      <c r="U912" t="b">
        <f t="shared" si="153"/>
        <v>0</v>
      </c>
      <c r="V912" s="2">
        <v>42538</v>
      </c>
    </row>
    <row r="913" spans="1:22" x14ac:dyDescent="0.2">
      <c r="A913" s="2">
        <v>42545</v>
      </c>
      <c r="B913" s="5">
        <v>1.0900000000000001</v>
      </c>
      <c r="C913" s="5">
        <v>8.3331</v>
      </c>
      <c r="D913" s="5">
        <v>592.16</v>
      </c>
      <c r="E913" s="5">
        <v>531.37</v>
      </c>
      <c r="F913" s="5">
        <v>0.2485</v>
      </c>
      <c r="G913" s="5">
        <v>0.62360000000000004</v>
      </c>
      <c r="H913" s="5">
        <v>-0.28100000000000003</v>
      </c>
      <c r="I913" s="3">
        <v>0.5</v>
      </c>
      <c r="J913" t="s">
        <v>822</v>
      </c>
      <c r="K913">
        <v>1</v>
      </c>
      <c r="L913">
        <f t="shared" si="147"/>
        <v>0</v>
      </c>
      <c r="M913" s="5">
        <f t="shared" si="148"/>
        <v>2.1832213515662335E-3</v>
      </c>
      <c r="N913" s="5">
        <f t="shared" si="144"/>
        <v>1.09E-2</v>
      </c>
      <c r="O913" s="5">
        <f t="shared" si="145"/>
        <v>2.093522125539149E-4</v>
      </c>
      <c r="P913" s="5">
        <f t="shared" si="149"/>
        <v>1.9738691390123186E-3</v>
      </c>
      <c r="Q913" s="5">
        <f t="shared" si="150"/>
        <v>3.6264047596561433E-3</v>
      </c>
      <c r="R913" s="15">
        <f t="shared" si="151"/>
        <v>3.4170525471022284E-3</v>
      </c>
      <c r="S913">
        <f t="shared" si="146"/>
        <v>0</v>
      </c>
      <c r="T913">
        <f t="shared" si="152"/>
        <v>14</v>
      </c>
      <c r="U913" t="b">
        <f t="shared" si="153"/>
        <v>0</v>
      </c>
      <c r="V913" s="2">
        <v>42545</v>
      </c>
    </row>
    <row r="914" spans="1:22" x14ac:dyDescent="0.2">
      <c r="A914" s="2">
        <v>42552</v>
      </c>
      <c r="B914" s="5">
        <v>1.01</v>
      </c>
      <c r="C914" s="5">
        <v>8.3437000000000001</v>
      </c>
      <c r="D914" s="5">
        <v>611.57000000000005</v>
      </c>
      <c r="E914" s="5">
        <v>550.52</v>
      </c>
      <c r="F914" s="5">
        <v>0.25359999999999999</v>
      </c>
      <c r="G914" s="5">
        <v>0.65334999999999999</v>
      </c>
      <c r="H914" s="5">
        <v>-0.28999999999999998</v>
      </c>
      <c r="I914" s="3">
        <v>0.5</v>
      </c>
      <c r="J914" t="s">
        <v>823</v>
      </c>
      <c r="K914">
        <v>0</v>
      </c>
      <c r="L914">
        <f t="shared" si="147"/>
        <v>1</v>
      </c>
      <c r="M914" s="5">
        <f t="shared" si="148"/>
        <v>3.2778303161307809E-2</v>
      </c>
      <c r="N914" s="5">
        <f t="shared" si="144"/>
        <v>1.01E-2</v>
      </c>
      <c r="O914" s="5">
        <f t="shared" si="145"/>
        <v>1.9400478137931998E-4</v>
      </c>
      <c r="P914" s="5">
        <f t="shared" si="149"/>
        <v>3.2584298379928489E-2</v>
      </c>
      <c r="Q914" s="5">
        <f t="shared" si="150"/>
        <v>3.6038918267873532E-2</v>
      </c>
      <c r="R914" s="15">
        <f t="shared" si="151"/>
        <v>3.5844913486494212E-2</v>
      </c>
      <c r="S914">
        <f t="shared" si="146"/>
        <v>0</v>
      </c>
      <c r="T914">
        <f t="shared" si="152"/>
        <v>15</v>
      </c>
      <c r="U914" t="b">
        <f t="shared" si="153"/>
        <v>0</v>
      </c>
      <c r="V914" s="2">
        <v>42552</v>
      </c>
    </row>
    <row r="915" spans="1:22" x14ac:dyDescent="0.2">
      <c r="A915" s="2">
        <v>42559</v>
      </c>
      <c r="B915" s="5">
        <v>0.98</v>
      </c>
      <c r="C915" s="5">
        <v>8.5245999999999995</v>
      </c>
      <c r="D915" s="5">
        <v>610.32000000000005</v>
      </c>
      <c r="E915" s="5">
        <v>548.15</v>
      </c>
      <c r="F915" s="5">
        <v>0.27389999999999998</v>
      </c>
      <c r="G915" s="5">
        <v>0.66710000000000003</v>
      </c>
      <c r="H915" s="5">
        <v>-0.29299999999999998</v>
      </c>
      <c r="I915" s="3">
        <v>0.5</v>
      </c>
      <c r="J915" t="s">
        <v>824</v>
      </c>
      <c r="K915">
        <v>0</v>
      </c>
      <c r="L915">
        <f t="shared" si="147"/>
        <v>2</v>
      </c>
      <c r="M915" s="5">
        <f t="shared" si="148"/>
        <v>-2.043919747535039E-3</v>
      </c>
      <c r="N915" s="5">
        <f t="shared" si="144"/>
        <v>9.7999999999999997E-3</v>
      </c>
      <c r="O915" s="5">
        <f t="shared" si="145"/>
        <v>1.8824876604117691E-4</v>
      </c>
      <c r="P915" s="5">
        <f t="shared" si="149"/>
        <v>-2.2321685135762159E-3</v>
      </c>
      <c r="Q915" s="5">
        <f t="shared" si="150"/>
        <v>-4.3050207076945624E-3</v>
      </c>
      <c r="R915" s="15">
        <f t="shared" si="151"/>
        <v>-4.4932694737357393E-3</v>
      </c>
      <c r="S915">
        <f t="shared" si="146"/>
        <v>0</v>
      </c>
      <c r="T915">
        <f t="shared" si="152"/>
        <v>16</v>
      </c>
      <c r="U915" t="b">
        <f t="shared" si="153"/>
        <v>0</v>
      </c>
      <c r="V915" s="2">
        <v>42559</v>
      </c>
    </row>
    <row r="916" spans="1:22" x14ac:dyDescent="0.2">
      <c r="A916" s="2">
        <v>42566</v>
      </c>
      <c r="B916" s="5">
        <v>1.01</v>
      </c>
      <c r="C916" s="5">
        <v>8.4835999999999991</v>
      </c>
      <c r="D916" s="5">
        <v>622.36</v>
      </c>
      <c r="E916" s="5">
        <v>558.39</v>
      </c>
      <c r="F916" s="5">
        <v>0.30009999999999998</v>
      </c>
      <c r="G916" s="5">
        <v>0.68784999999999996</v>
      </c>
      <c r="H916" s="5">
        <v>-0.29299999999999998</v>
      </c>
      <c r="I916" s="3">
        <v>0.5</v>
      </c>
      <c r="J916" t="s">
        <v>825</v>
      </c>
      <c r="K916">
        <v>0</v>
      </c>
      <c r="L916">
        <f t="shared" si="147"/>
        <v>3</v>
      </c>
      <c r="M916" s="5">
        <f t="shared" si="148"/>
        <v>1.9727356141040708E-2</v>
      </c>
      <c r="N916" s="5">
        <f t="shared" si="144"/>
        <v>1.01E-2</v>
      </c>
      <c r="O916" s="5">
        <f t="shared" si="145"/>
        <v>1.9400478137931998E-4</v>
      </c>
      <c r="P916" s="5">
        <f t="shared" si="149"/>
        <v>1.9533351359661388E-2</v>
      </c>
      <c r="Q916" s="5">
        <f t="shared" si="150"/>
        <v>1.8681017969533809E-2</v>
      </c>
      <c r="R916" s="15">
        <f t="shared" si="151"/>
        <v>1.8487013188154489E-2</v>
      </c>
      <c r="S916">
        <f t="shared" si="146"/>
        <v>0</v>
      </c>
      <c r="T916">
        <f t="shared" si="152"/>
        <v>17</v>
      </c>
      <c r="U916" t="b">
        <f t="shared" si="153"/>
        <v>0</v>
      </c>
      <c r="V916" s="2">
        <v>42566</v>
      </c>
    </row>
    <row r="917" spans="1:22" x14ac:dyDescent="0.2">
      <c r="A917" s="2">
        <v>42573</v>
      </c>
      <c r="B917" s="5">
        <v>1.02</v>
      </c>
      <c r="C917" s="5">
        <v>8.5515000000000008</v>
      </c>
      <c r="D917" s="5">
        <v>625.25</v>
      </c>
      <c r="E917" s="5">
        <v>560.82000000000005</v>
      </c>
      <c r="F917" s="5">
        <v>0.3145</v>
      </c>
      <c r="G917" s="5">
        <v>0.72099999999999997</v>
      </c>
      <c r="H917" s="5">
        <v>-0.29699999999999999</v>
      </c>
      <c r="I917" s="3">
        <v>0.5</v>
      </c>
      <c r="J917" t="s">
        <v>826</v>
      </c>
      <c r="K917">
        <v>0</v>
      </c>
      <c r="L917">
        <f t="shared" si="147"/>
        <v>4</v>
      </c>
      <c r="M917" s="5">
        <f t="shared" si="148"/>
        <v>4.6436146281894075E-3</v>
      </c>
      <c r="N917" s="5">
        <f t="shared" si="144"/>
        <v>1.0200000000000001E-2</v>
      </c>
      <c r="O917" s="5">
        <f t="shared" si="145"/>
        <v>1.9592336482787687E-4</v>
      </c>
      <c r="P917" s="5">
        <f t="shared" si="149"/>
        <v>4.4476912633615306E-3</v>
      </c>
      <c r="Q917" s="5">
        <f t="shared" si="150"/>
        <v>4.3517971310376158E-3</v>
      </c>
      <c r="R917" s="15">
        <f t="shared" si="151"/>
        <v>4.1558737662097389E-3</v>
      </c>
      <c r="S917">
        <f t="shared" si="146"/>
        <v>0</v>
      </c>
      <c r="T917">
        <f t="shared" si="152"/>
        <v>18</v>
      </c>
      <c r="U917" t="b">
        <f t="shared" si="153"/>
        <v>0</v>
      </c>
      <c r="V917" s="2">
        <v>42573</v>
      </c>
    </row>
    <row r="918" spans="1:22" x14ac:dyDescent="0.2">
      <c r="A918" s="2">
        <v>42580</v>
      </c>
      <c r="B918" s="5">
        <v>1.05</v>
      </c>
      <c r="C918" s="5">
        <v>8.4459</v>
      </c>
      <c r="D918" s="5">
        <v>612.63</v>
      </c>
      <c r="E918" s="5">
        <v>545.54999999999995</v>
      </c>
      <c r="F918" s="5">
        <v>0.25359999999999999</v>
      </c>
      <c r="G918" s="5">
        <v>0.7591</v>
      </c>
      <c r="H918" s="5">
        <v>-0.29699999999999999</v>
      </c>
      <c r="I918" s="3">
        <v>0.5</v>
      </c>
      <c r="J918" t="s">
        <v>827</v>
      </c>
      <c r="K918">
        <v>0</v>
      </c>
      <c r="L918">
        <f t="shared" si="147"/>
        <v>5</v>
      </c>
      <c r="M918" s="5">
        <f t="shared" si="148"/>
        <v>-2.0183926429428234E-2</v>
      </c>
      <c r="N918" s="5">
        <f t="shared" si="144"/>
        <v>1.0500000000000001E-2</v>
      </c>
      <c r="O918" s="5">
        <f t="shared" si="145"/>
        <v>2.016788502108291E-4</v>
      </c>
      <c r="P918" s="5">
        <f t="shared" si="149"/>
        <v>-2.0385605279639063E-2</v>
      </c>
      <c r="Q918" s="5">
        <f t="shared" si="150"/>
        <v>-2.7227987589601099E-2</v>
      </c>
      <c r="R918" s="15">
        <f t="shared" si="151"/>
        <v>-2.7429666439811928E-2</v>
      </c>
      <c r="S918">
        <f t="shared" si="146"/>
        <v>0</v>
      </c>
      <c r="T918">
        <f t="shared" si="152"/>
        <v>19</v>
      </c>
      <c r="U918" t="b">
        <f t="shared" si="153"/>
        <v>0</v>
      </c>
      <c r="V918" s="2">
        <v>42580</v>
      </c>
    </row>
    <row r="919" spans="1:22" x14ac:dyDescent="0.2">
      <c r="A919" s="2">
        <v>42587</v>
      </c>
      <c r="B919" s="5">
        <v>1.0900000000000001</v>
      </c>
      <c r="C919" s="5">
        <v>8.5076000000000001</v>
      </c>
      <c r="D919" s="5">
        <v>612.78</v>
      </c>
      <c r="E919" s="5">
        <v>545.58000000000004</v>
      </c>
      <c r="F919" s="5">
        <v>0.25869999999999999</v>
      </c>
      <c r="G919" s="5">
        <v>0.79235</v>
      </c>
      <c r="H919" s="5">
        <v>-0.29799999999999999</v>
      </c>
      <c r="I919" s="3">
        <v>0.5</v>
      </c>
      <c r="J919" t="s">
        <v>828</v>
      </c>
      <c r="K919">
        <v>0</v>
      </c>
      <c r="L919">
        <f t="shared" si="147"/>
        <v>6</v>
      </c>
      <c r="M919" s="5">
        <f t="shared" si="148"/>
        <v>2.4484599187113432E-4</v>
      </c>
      <c r="N919" s="5">
        <f t="shared" si="144"/>
        <v>1.09E-2</v>
      </c>
      <c r="O919" s="5">
        <f t="shared" si="145"/>
        <v>2.093522125539149E-4</v>
      </c>
      <c r="P919" s="5">
        <f t="shared" si="149"/>
        <v>3.549377931721942E-5</v>
      </c>
      <c r="Q919" s="5">
        <f t="shared" si="150"/>
        <v>5.4990376684216358E-5</v>
      </c>
      <c r="R919" s="15">
        <f t="shared" si="151"/>
        <v>-1.5436183586969854E-4</v>
      </c>
      <c r="S919">
        <f t="shared" si="146"/>
        <v>0</v>
      </c>
      <c r="T919">
        <f t="shared" si="152"/>
        <v>20</v>
      </c>
      <c r="U919" t="b">
        <f t="shared" si="153"/>
        <v>0</v>
      </c>
      <c r="V919" s="2">
        <v>42587</v>
      </c>
    </row>
    <row r="920" spans="1:22" x14ac:dyDescent="0.2">
      <c r="A920" s="2">
        <v>42594</v>
      </c>
      <c r="B920" s="5">
        <v>1.1100000000000001</v>
      </c>
      <c r="C920" s="5">
        <v>8.2110000000000003</v>
      </c>
      <c r="D920" s="5">
        <v>621.25</v>
      </c>
      <c r="E920" s="5">
        <v>552.52</v>
      </c>
      <c r="F920" s="5">
        <v>0.2747</v>
      </c>
      <c r="G920" s="5">
        <v>0.81825000000000003</v>
      </c>
      <c r="H920" s="5">
        <v>-0.29899999999999999</v>
      </c>
      <c r="I920" s="3">
        <v>0.5</v>
      </c>
      <c r="J920" t="s">
        <v>829</v>
      </c>
      <c r="K920">
        <v>0</v>
      </c>
      <c r="L920">
        <f t="shared" si="147"/>
        <v>7</v>
      </c>
      <c r="M920" s="5">
        <f t="shared" si="148"/>
        <v>1.3822252684487113E-2</v>
      </c>
      <c r="N920" s="5">
        <f t="shared" si="144"/>
        <v>1.11E-2</v>
      </c>
      <c r="O920" s="5">
        <f t="shared" si="145"/>
        <v>2.1318862883457079E-4</v>
      </c>
      <c r="P920" s="5">
        <f t="shared" si="149"/>
        <v>1.3609064055652542E-2</v>
      </c>
      <c r="Q920" s="5">
        <f t="shared" si="150"/>
        <v>1.2720407639576159E-2</v>
      </c>
      <c r="R920" s="15">
        <f t="shared" si="151"/>
        <v>1.2507219010741588E-2</v>
      </c>
      <c r="S920">
        <f t="shared" si="146"/>
        <v>0</v>
      </c>
      <c r="T920">
        <f t="shared" si="152"/>
        <v>21</v>
      </c>
      <c r="U920" t="b">
        <f t="shared" si="153"/>
        <v>0</v>
      </c>
      <c r="V920" s="2">
        <v>42594</v>
      </c>
    </row>
    <row r="921" spans="1:22" x14ac:dyDescent="0.2">
      <c r="A921" s="2">
        <v>42601</v>
      </c>
      <c r="B921" s="5">
        <v>1.07</v>
      </c>
      <c r="C921" s="5">
        <v>8.2192000000000007</v>
      </c>
      <c r="D921" s="5">
        <v>612.53</v>
      </c>
      <c r="E921" s="5">
        <v>544.39</v>
      </c>
      <c r="F921" s="5">
        <v>0.29930000000000001</v>
      </c>
      <c r="G921" s="5">
        <v>0.81711</v>
      </c>
      <c r="H921" s="5">
        <v>-0.29799999999999999</v>
      </c>
      <c r="I921" s="3">
        <v>0.5</v>
      </c>
      <c r="J921" t="s">
        <v>830</v>
      </c>
      <c r="K921">
        <v>0</v>
      </c>
      <c r="L921">
        <f t="shared" si="147"/>
        <v>8</v>
      </c>
      <c r="M921" s="5">
        <f t="shared" si="148"/>
        <v>-1.4036217303822984E-2</v>
      </c>
      <c r="N921" s="5">
        <f t="shared" si="144"/>
        <v>1.0700000000000001E-2</v>
      </c>
      <c r="O921" s="5">
        <f t="shared" si="145"/>
        <v>2.0551561968495946E-4</v>
      </c>
      <c r="P921" s="5">
        <f t="shared" si="149"/>
        <v>-1.4241732923507944E-2</v>
      </c>
      <c r="Q921" s="5">
        <f t="shared" si="150"/>
        <v>-1.4714399478751861E-2</v>
      </c>
      <c r="R921" s="15">
        <f t="shared" si="151"/>
        <v>-1.491991509843682E-2</v>
      </c>
      <c r="S921">
        <f t="shared" si="146"/>
        <v>0</v>
      </c>
      <c r="T921">
        <f t="shared" si="152"/>
        <v>22</v>
      </c>
      <c r="U921" t="b">
        <f t="shared" si="153"/>
        <v>0</v>
      </c>
      <c r="V921" s="2">
        <v>42601</v>
      </c>
    </row>
    <row r="922" spans="1:22" x14ac:dyDescent="0.2">
      <c r="A922" s="2">
        <v>42608</v>
      </c>
      <c r="B922" s="5">
        <v>1.06</v>
      </c>
      <c r="C922" s="5">
        <v>8.2697000000000003</v>
      </c>
      <c r="D922" s="5">
        <v>618.41</v>
      </c>
      <c r="E922" s="5">
        <v>549.79999999999995</v>
      </c>
      <c r="F922" s="5">
        <v>0.3145</v>
      </c>
      <c r="G922" s="5">
        <v>0.83343999999999996</v>
      </c>
      <c r="H922" s="5">
        <v>-0.29799999999999999</v>
      </c>
      <c r="I922" s="3">
        <v>0.5</v>
      </c>
      <c r="J922" t="s">
        <v>831</v>
      </c>
      <c r="K922">
        <v>0</v>
      </c>
      <c r="L922">
        <f t="shared" si="147"/>
        <v>9</v>
      </c>
      <c r="M922" s="5">
        <f t="shared" si="148"/>
        <v>9.5995298189477385E-3</v>
      </c>
      <c r="N922" s="5">
        <f t="shared" si="144"/>
        <v>1.06E-2</v>
      </c>
      <c r="O922" s="5">
        <f t="shared" si="145"/>
        <v>2.0359725702467912E-4</v>
      </c>
      <c r="P922" s="5">
        <f t="shared" si="149"/>
        <v>9.3959325619230594E-3</v>
      </c>
      <c r="Q922" s="5">
        <f t="shared" si="150"/>
        <v>9.9377284667241383E-3</v>
      </c>
      <c r="R922" s="15">
        <f t="shared" si="151"/>
        <v>9.7341312096994592E-3</v>
      </c>
      <c r="S922">
        <f t="shared" si="146"/>
        <v>0</v>
      </c>
      <c r="T922">
        <f t="shared" si="152"/>
        <v>23</v>
      </c>
      <c r="U922" t="b">
        <f t="shared" si="153"/>
        <v>0</v>
      </c>
      <c r="V922" s="2">
        <v>42608</v>
      </c>
    </row>
    <row r="923" spans="1:22" x14ac:dyDescent="0.2">
      <c r="A923" s="2">
        <v>42615</v>
      </c>
      <c r="B923" s="5">
        <v>1.07</v>
      </c>
      <c r="C923" s="5">
        <v>8.3219999999999992</v>
      </c>
      <c r="D923" s="5">
        <v>623.11</v>
      </c>
      <c r="E923" s="5">
        <v>553.55999999999995</v>
      </c>
      <c r="F923" s="5">
        <v>0.3196</v>
      </c>
      <c r="G923" s="5">
        <v>0.83511000000000002</v>
      </c>
      <c r="H923" s="5">
        <v>-0.30099999999999999</v>
      </c>
      <c r="I923" s="3">
        <v>0.5</v>
      </c>
      <c r="J923" t="s">
        <v>832</v>
      </c>
      <c r="K923">
        <v>0</v>
      </c>
      <c r="L923">
        <f t="shared" si="147"/>
        <v>10</v>
      </c>
      <c r="M923" s="5">
        <f t="shared" si="148"/>
        <v>7.6001358322148604E-3</v>
      </c>
      <c r="N923" s="5">
        <f t="shared" si="144"/>
        <v>1.0700000000000001E-2</v>
      </c>
      <c r="O923" s="5">
        <f t="shared" si="145"/>
        <v>2.0551561968495946E-4</v>
      </c>
      <c r="P923" s="5">
        <f t="shared" si="149"/>
        <v>7.394620212529901E-3</v>
      </c>
      <c r="Q923" s="5">
        <f t="shared" si="150"/>
        <v>6.838850491087678E-3</v>
      </c>
      <c r="R923" s="15">
        <f t="shared" si="151"/>
        <v>6.6333348714027185E-3</v>
      </c>
      <c r="S923">
        <f t="shared" si="146"/>
        <v>0</v>
      </c>
      <c r="T923">
        <f t="shared" si="152"/>
        <v>24</v>
      </c>
      <c r="U923" t="b">
        <f t="shared" si="153"/>
        <v>0</v>
      </c>
      <c r="V923" s="2">
        <v>42615</v>
      </c>
    </row>
    <row r="924" spans="1:22" x14ac:dyDescent="0.2">
      <c r="A924" s="2">
        <v>42622</v>
      </c>
      <c r="B924" s="5">
        <v>1.07</v>
      </c>
      <c r="C924" s="5">
        <v>8.2512000000000008</v>
      </c>
      <c r="D924" s="5">
        <v>619.53</v>
      </c>
      <c r="E924" s="5">
        <v>547.80999999999995</v>
      </c>
      <c r="F924" s="5">
        <v>0.33579999999999999</v>
      </c>
      <c r="G924" s="5">
        <v>0.85221999999999998</v>
      </c>
      <c r="H924" s="5">
        <v>-0.30099999999999999</v>
      </c>
      <c r="I924" s="3">
        <v>0.5</v>
      </c>
      <c r="J924" t="s">
        <v>833</v>
      </c>
      <c r="K924">
        <v>0</v>
      </c>
      <c r="L924">
        <f t="shared" si="147"/>
        <v>11</v>
      </c>
      <c r="M924" s="5">
        <f t="shared" si="148"/>
        <v>-5.7453740110093854E-3</v>
      </c>
      <c r="N924" s="5">
        <f t="shared" si="144"/>
        <v>1.0700000000000001E-2</v>
      </c>
      <c r="O924" s="5">
        <f t="shared" si="145"/>
        <v>2.0551561968495946E-4</v>
      </c>
      <c r="P924" s="5">
        <f t="shared" si="149"/>
        <v>-5.9508896306943448E-3</v>
      </c>
      <c r="Q924" s="5">
        <f t="shared" si="150"/>
        <v>-1.0387311221909057E-2</v>
      </c>
      <c r="R924" s="15">
        <f t="shared" si="151"/>
        <v>-1.0592826841594016E-2</v>
      </c>
      <c r="S924">
        <f t="shared" si="146"/>
        <v>0</v>
      </c>
      <c r="T924">
        <f t="shared" si="152"/>
        <v>25</v>
      </c>
      <c r="U924" t="b">
        <f t="shared" si="153"/>
        <v>0</v>
      </c>
      <c r="V924" s="2">
        <v>42622</v>
      </c>
    </row>
    <row r="925" spans="1:22" x14ac:dyDescent="0.2">
      <c r="A925" s="2">
        <v>42629</v>
      </c>
      <c r="B925" s="5">
        <v>1.08</v>
      </c>
      <c r="C925" s="5">
        <v>8.3107000000000006</v>
      </c>
      <c r="D925" s="5">
        <v>601.25</v>
      </c>
      <c r="E925" s="5">
        <v>531.08000000000004</v>
      </c>
      <c r="F925" s="5">
        <v>0.27900000000000003</v>
      </c>
      <c r="G925" s="5">
        <v>0.85711000000000004</v>
      </c>
      <c r="H925" s="5">
        <v>-0.30099999999999999</v>
      </c>
      <c r="I925" s="3">
        <v>0.5</v>
      </c>
      <c r="J925" t="s">
        <v>834</v>
      </c>
      <c r="K925">
        <v>0</v>
      </c>
      <c r="L925">
        <f t="shared" si="147"/>
        <v>12</v>
      </c>
      <c r="M925" s="5">
        <f t="shared" si="148"/>
        <v>-2.9506238600229162E-2</v>
      </c>
      <c r="N925" s="5">
        <f t="shared" si="144"/>
        <v>1.0800000000000001E-2</v>
      </c>
      <c r="O925" s="5">
        <f t="shared" si="145"/>
        <v>2.074339381941126E-4</v>
      </c>
      <c r="P925" s="5">
        <f t="shared" si="149"/>
        <v>-2.9713672538423275E-2</v>
      </c>
      <c r="Q925" s="5">
        <f t="shared" si="150"/>
        <v>-3.0539785692119348E-2</v>
      </c>
      <c r="R925" s="15">
        <f t="shared" si="151"/>
        <v>-3.074721963031346E-2</v>
      </c>
      <c r="S925">
        <f t="shared" si="146"/>
        <v>0</v>
      </c>
      <c r="T925">
        <f t="shared" si="152"/>
        <v>26</v>
      </c>
      <c r="U925" t="b">
        <f t="shared" si="153"/>
        <v>0</v>
      </c>
      <c r="V925" s="2">
        <v>42629</v>
      </c>
    </row>
    <row r="926" spans="1:22" x14ac:dyDescent="0.2">
      <c r="A926" s="2">
        <v>42636</v>
      </c>
      <c r="B926" s="5">
        <v>1.08</v>
      </c>
      <c r="C926" s="5">
        <v>8.1129999999999995</v>
      </c>
      <c r="D926" s="5">
        <v>617.79</v>
      </c>
      <c r="E926" s="5">
        <v>547.04999999999995</v>
      </c>
      <c r="F926" s="5">
        <v>0.16739999999999999</v>
      </c>
      <c r="G926" s="5">
        <v>0.85294000000000003</v>
      </c>
      <c r="H926" s="5">
        <v>-0.30199999999999999</v>
      </c>
      <c r="I926" s="3">
        <v>0.5</v>
      </c>
      <c r="J926" t="s">
        <v>835</v>
      </c>
      <c r="K926">
        <v>1</v>
      </c>
      <c r="L926">
        <f t="shared" si="147"/>
        <v>0</v>
      </c>
      <c r="M926" s="5">
        <f t="shared" si="148"/>
        <v>2.7509355509355515E-2</v>
      </c>
      <c r="N926" s="5">
        <f t="shared" si="144"/>
        <v>1.0800000000000001E-2</v>
      </c>
      <c r="O926" s="5">
        <f t="shared" si="145"/>
        <v>2.074339381941126E-4</v>
      </c>
      <c r="P926" s="5">
        <f t="shared" si="149"/>
        <v>2.7301921571161403E-2</v>
      </c>
      <c r="Q926" s="5">
        <f t="shared" si="150"/>
        <v>3.0070799126308501E-2</v>
      </c>
      <c r="R926" s="15">
        <f t="shared" si="151"/>
        <v>2.9863365188114388E-2</v>
      </c>
      <c r="S926">
        <f t="shared" si="146"/>
        <v>0</v>
      </c>
      <c r="T926">
        <f t="shared" si="152"/>
        <v>27</v>
      </c>
      <c r="U926" t="b">
        <f t="shared" si="153"/>
        <v>0</v>
      </c>
      <c r="V926" s="2">
        <v>42636</v>
      </c>
    </row>
    <row r="927" spans="1:22" x14ac:dyDescent="0.2">
      <c r="A927" s="2">
        <v>42643</v>
      </c>
      <c r="B927" s="5">
        <v>1.1499999999999999</v>
      </c>
      <c r="C927" s="5">
        <v>7.9846000000000004</v>
      </c>
      <c r="D927" s="5">
        <v>622.69000000000005</v>
      </c>
      <c r="E927" s="5">
        <v>552.21</v>
      </c>
      <c r="F927" s="5">
        <v>0.27389999999999998</v>
      </c>
      <c r="G927" s="5">
        <v>0.85367000000000004</v>
      </c>
      <c r="H927" s="5">
        <v>-0.30099999999999999</v>
      </c>
      <c r="I927" s="3">
        <v>0.5</v>
      </c>
      <c r="J927" t="s">
        <v>836</v>
      </c>
      <c r="K927">
        <v>0</v>
      </c>
      <c r="L927">
        <f t="shared" si="147"/>
        <v>1</v>
      </c>
      <c r="M927" s="5">
        <f t="shared" si="148"/>
        <v>7.9314977581379509E-3</v>
      </c>
      <c r="N927" s="5">
        <f t="shared" si="144"/>
        <v>1.15E-2</v>
      </c>
      <c r="O927" s="5">
        <f t="shared" si="145"/>
        <v>2.2086093169915166E-4</v>
      </c>
      <c r="P927" s="5">
        <f t="shared" si="149"/>
        <v>7.7106368264387992E-3</v>
      </c>
      <c r="Q927" s="5">
        <f t="shared" si="150"/>
        <v>9.4324102001646093E-3</v>
      </c>
      <c r="R927" s="15">
        <f t="shared" si="151"/>
        <v>9.2115492684654576E-3</v>
      </c>
      <c r="S927">
        <f t="shared" si="146"/>
        <v>0</v>
      </c>
      <c r="T927">
        <f t="shared" si="152"/>
        <v>28</v>
      </c>
      <c r="U927" t="b">
        <f t="shared" si="153"/>
        <v>0</v>
      </c>
      <c r="V927" s="2">
        <v>42643</v>
      </c>
    </row>
    <row r="928" spans="1:22" x14ac:dyDescent="0.2">
      <c r="A928" s="2">
        <v>42650</v>
      </c>
      <c r="B928" s="5">
        <v>1.1400000000000001</v>
      </c>
      <c r="C928" s="5">
        <v>8.0861999999999998</v>
      </c>
      <c r="D928" s="5">
        <v>629.39</v>
      </c>
      <c r="E928" s="5">
        <v>559.26</v>
      </c>
      <c r="F928" s="5">
        <v>0.31540000000000001</v>
      </c>
      <c r="G928" s="5">
        <v>0.87605999999999995</v>
      </c>
      <c r="H928" s="5">
        <v>-0.30399999999999999</v>
      </c>
      <c r="I928" s="3">
        <v>0.5</v>
      </c>
      <c r="J928" t="s">
        <v>837</v>
      </c>
      <c r="K928">
        <v>0</v>
      </c>
      <c r="L928">
        <f t="shared" si="147"/>
        <v>2</v>
      </c>
      <c r="M928" s="5">
        <f t="shared" si="148"/>
        <v>1.0759768102908129E-2</v>
      </c>
      <c r="N928" s="5">
        <f t="shared" si="144"/>
        <v>1.14E-2</v>
      </c>
      <c r="O928" s="5">
        <f t="shared" si="145"/>
        <v>2.1894292218971323E-4</v>
      </c>
      <c r="P928" s="5">
        <f t="shared" si="149"/>
        <v>1.0540825180718416E-2</v>
      </c>
      <c r="Q928" s="5">
        <f t="shared" si="150"/>
        <v>1.2766882164393811E-2</v>
      </c>
      <c r="R928" s="15">
        <f t="shared" si="151"/>
        <v>1.2547939242204098E-2</v>
      </c>
      <c r="S928">
        <f t="shared" si="146"/>
        <v>0</v>
      </c>
      <c r="T928">
        <f t="shared" si="152"/>
        <v>29</v>
      </c>
      <c r="U928" t="b">
        <f t="shared" si="153"/>
        <v>0</v>
      </c>
      <c r="V928" s="2">
        <v>42650</v>
      </c>
    </row>
    <row r="929" spans="1:22" x14ac:dyDescent="0.2">
      <c r="A929" s="2">
        <v>42657</v>
      </c>
      <c r="B929" s="5">
        <v>1.1100000000000001</v>
      </c>
      <c r="C929" s="5">
        <v>8.2204999999999995</v>
      </c>
      <c r="D929" s="5">
        <v>637.52</v>
      </c>
      <c r="E929" s="5">
        <v>567.42999999999995</v>
      </c>
      <c r="F929" s="5">
        <v>0.28920000000000001</v>
      </c>
      <c r="G929" s="5">
        <v>0.88166999999999995</v>
      </c>
      <c r="H929" s="5">
        <v>-0.311</v>
      </c>
      <c r="I929" s="3">
        <v>0.5</v>
      </c>
      <c r="J929" t="s">
        <v>838</v>
      </c>
      <c r="K929">
        <v>0</v>
      </c>
      <c r="L929">
        <f t="shared" si="147"/>
        <v>3</v>
      </c>
      <c r="M929" s="5">
        <f t="shared" si="148"/>
        <v>1.2917269101828666E-2</v>
      </c>
      <c r="N929" s="5">
        <f t="shared" si="144"/>
        <v>1.11E-2</v>
      </c>
      <c r="O929" s="5">
        <f t="shared" si="145"/>
        <v>2.1318862883457079E-4</v>
      </c>
      <c r="P929" s="5">
        <f t="shared" si="149"/>
        <v>1.2704080472994095E-2</v>
      </c>
      <c r="Q929" s="5">
        <f t="shared" si="150"/>
        <v>1.460858992239733E-2</v>
      </c>
      <c r="R929" s="15">
        <f t="shared" si="151"/>
        <v>1.439540129356276E-2</v>
      </c>
      <c r="S929">
        <f t="shared" si="146"/>
        <v>0</v>
      </c>
      <c r="T929">
        <f t="shared" si="152"/>
        <v>30</v>
      </c>
      <c r="U929" t="b">
        <f t="shared" si="153"/>
        <v>0</v>
      </c>
      <c r="V929" s="2">
        <v>42657</v>
      </c>
    </row>
    <row r="930" spans="1:22" x14ac:dyDescent="0.2">
      <c r="A930" s="2">
        <v>42664</v>
      </c>
      <c r="B930" s="5">
        <v>1.1000000000000001</v>
      </c>
      <c r="C930" s="5">
        <v>8.2491000000000003</v>
      </c>
      <c r="D930" s="5">
        <v>641.53</v>
      </c>
      <c r="E930" s="5">
        <v>572.32000000000005</v>
      </c>
      <c r="F930" s="5">
        <v>0.32469999999999999</v>
      </c>
      <c r="G930" s="5">
        <v>0.88178000000000001</v>
      </c>
      <c r="H930" s="5">
        <v>-0.312</v>
      </c>
      <c r="I930" s="3">
        <v>0.5</v>
      </c>
      <c r="J930" t="s">
        <v>839</v>
      </c>
      <c r="K930">
        <v>0</v>
      </c>
      <c r="L930">
        <f t="shared" si="147"/>
        <v>4</v>
      </c>
      <c r="M930" s="5">
        <f t="shared" si="148"/>
        <v>6.2899987451374706E-3</v>
      </c>
      <c r="N930" s="5">
        <f t="shared" si="144"/>
        <v>1.1000000000000001E-2</v>
      </c>
      <c r="O930" s="5">
        <f t="shared" si="145"/>
        <v>2.1127044276680884E-4</v>
      </c>
      <c r="P930" s="5">
        <f t="shared" si="149"/>
        <v>6.0787283023706618E-3</v>
      </c>
      <c r="Q930" s="5">
        <f t="shared" si="150"/>
        <v>8.6178030770316383E-3</v>
      </c>
      <c r="R930" s="15">
        <f t="shared" si="151"/>
        <v>8.4065326342648294E-3</v>
      </c>
      <c r="S930">
        <f t="shared" si="146"/>
        <v>0</v>
      </c>
      <c r="T930">
        <f t="shared" si="152"/>
        <v>31</v>
      </c>
      <c r="U930" t="b">
        <f t="shared" si="153"/>
        <v>0</v>
      </c>
      <c r="V930" s="2">
        <v>42664</v>
      </c>
    </row>
    <row r="931" spans="1:22" x14ac:dyDescent="0.2">
      <c r="A931" s="2">
        <v>42671</v>
      </c>
      <c r="B931" s="5">
        <v>1.0900000000000001</v>
      </c>
      <c r="C931" s="5">
        <v>8.2645</v>
      </c>
      <c r="D931" s="5">
        <v>642.24</v>
      </c>
      <c r="E931" s="5">
        <v>573.67999999999995</v>
      </c>
      <c r="F931" s="5">
        <v>0.27900000000000003</v>
      </c>
      <c r="G931" s="5">
        <v>0.88593999999999995</v>
      </c>
      <c r="H931" s="5">
        <v>-0.313</v>
      </c>
      <c r="I931" s="3">
        <v>0.5</v>
      </c>
      <c r="J931" t="s">
        <v>840</v>
      </c>
      <c r="K931">
        <v>1</v>
      </c>
      <c r="L931">
        <f t="shared" si="147"/>
        <v>0</v>
      </c>
      <c r="M931" s="5">
        <f t="shared" si="148"/>
        <v>1.1067292254454131E-3</v>
      </c>
      <c r="N931" s="5">
        <f t="shared" si="144"/>
        <v>1.09E-2</v>
      </c>
      <c r="O931" s="5">
        <f t="shared" si="145"/>
        <v>2.093522125539149E-4</v>
      </c>
      <c r="P931" s="5">
        <f t="shared" si="149"/>
        <v>8.9737701289149818E-4</v>
      </c>
      <c r="Q931" s="5">
        <f t="shared" si="150"/>
        <v>2.376292982946504E-3</v>
      </c>
      <c r="R931" s="15">
        <f t="shared" si="151"/>
        <v>2.1669407703925891E-3</v>
      </c>
      <c r="S931">
        <f t="shared" si="146"/>
        <v>0</v>
      </c>
      <c r="T931">
        <f t="shared" si="152"/>
        <v>32</v>
      </c>
      <c r="U931" t="b">
        <f t="shared" si="153"/>
        <v>0</v>
      </c>
      <c r="V931" s="2">
        <v>42671</v>
      </c>
    </row>
    <row r="932" spans="1:22" x14ac:dyDescent="0.2">
      <c r="A932" s="2">
        <v>42678</v>
      </c>
      <c r="B932" s="5">
        <v>1.08</v>
      </c>
      <c r="C932" s="5">
        <v>8.1591000000000005</v>
      </c>
      <c r="D932" s="5">
        <v>625.9</v>
      </c>
      <c r="E932" s="5">
        <v>557.99</v>
      </c>
      <c r="F932" s="5">
        <v>0.36630000000000001</v>
      </c>
      <c r="G932" s="5">
        <v>0.88261000000000001</v>
      </c>
      <c r="H932" s="5">
        <v>-0.312</v>
      </c>
      <c r="I932" s="3">
        <v>0.5</v>
      </c>
      <c r="J932" t="s">
        <v>841</v>
      </c>
      <c r="K932">
        <v>0</v>
      </c>
      <c r="L932">
        <f t="shared" si="147"/>
        <v>1</v>
      </c>
      <c r="M932" s="5">
        <f t="shared" si="148"/>
        <v>-2.5442202291978133E-2</v>
      </c>
      <c r="N932" s="5">
        <f t="shared" si="144"/>
        <v>1.0800000000000001E-2</v>
      </c>
      <c r="O932" s="5">
        <f t="shared" si="145"/>
        <v>2.074339381941126E-4</v>
      </c>
      <c r="P932" s="5">
        <f t="shared" si="149"/>
        <v>-2.5649636230172246E-2</v>
      </c>
      <c r="Q932" s="5">
        <f t="shared" si="150"/>
        <v>-2.7349742016455014E-2</v>
      </c>
      <c r="R932" s="15">
        <f t="shared" si="151"/>
        <v>-2.7557175954649127E-2</v>
      </c>
      <c r="S932">
        <f t="shared" si="146"/>
        <v>0</v>
      </c>
      <c r="T932">
        <f t="shared" si="152"/>
        <v>33</v>
      </c>
      <c r="U932" t="b">
        <f t="shared" si="153"/>
        <v>0</v>
      </c>
      <c r="V932" s="2">
        <v>42678</v>
      </c>
    </row>
    <row r="933" spans="1:22" x14ac:dyDescent="0.2">
      <c r="A933" s="2">
        <v>42685</v>
      </c>
      <c r="B933" s="5">
        <v>1.07</v>
      </c>
      <c r="C933" s="5">
        <v>8.3934999999999995</v>
      </c>
      <c r="D933" s="5">
        <v>640.28</v>
      </c>
      <c r="E933" s="5">
        <v>572.52</v>
      </c>
      <c r="F933" s="5">
        <v>0.46689999999999998</v>
      </c>
      <c r="G933" s="5">
        <v>0.90566999999999998</v>
      </c>
      <c r="H933" s="5">
        <v>-0.312</v>
      </c>
      <c r="I933" s="3">
        <v>0.5</v>
      </c>
      <c r="J933" t="s">
        <v>842</v>
      </c>
      <c r="K933">
        <v>0</v>
      </c>
      <c r="L933">
        <f t="shared" si="147"/>
        <v>2</v>
      </c>
      <c r="M933" s="5">
        <f t="shared" si="148"/>
        <v>2.2974916120786171E-2</v>
      </c>
      <c r="N933" s="5">
        <f t="shared" si="144"/>
        <v>1.0700000000000001E-2</v>
      </c>
      <c r="O933" s="5">
        <f t="shared" si="145"/>
        <v>2.0551561968495946E-4</v>
      </c>
      <c r="P933" s="5">
        <f t="shared" si="149"/>
        <v>2.2769400501101211E-2</v>
      </c>
      <c r="Q933" s="5">
        <f t="shared" si="150"/>
        <v>2.603989318804989E-2</v>
      </c>
      <c r="R933" s="15">
        <f t="shared" si="151"/>
        <v>2.583437756836493E-2</v>
      </c>
      <c r="S933">
        <f t="shared" si="146"/>
        <v>0</v>
      </c>
      <c r="T933">
        <f t="shared" si="152"/>
        <v>34</v>
      </c>
      <c r="U933" t="b">
        <f t="shared" si="153"/>
        <v>0</v>
      </c>
      <c r="V933" s="2">
        <v>42685</v>
      </c>
    </row>
    <row r="934" spans="1:22" x14ac:dyDescent="0.2">
      <c r="A934" s="2">
        <v>42692</v>
      </c>
      <c r="B934" s="5">
        <v>1.1000000000000001</v>
      </c>
      <c r="C934" s="5">
        <v>8.5974000000000004</v>
      </c>
      <c r="D934" s="5">
        <v>647.67999999999995</v>
      </c>
      <c r="E934" s="5">
        <v>578.95000000000005</v>
      </c>
      <c r="F934" s="5">
        <v>0.43130000000000002</v>
      </c>
      <c r="G934" s="5">
        <v>0.91622000000000003</v>
      </c>
      <c r="H934" s="5">
        <v>-0.313</v>
      </c>
      <c r="I934" s="3">
        <v>0.5</v>
      </c>
      <c r="J934" t="s">
        <v>843</v>
      </c>
      <c r="K934">
        <v>0</v>
      </c>
      <c r="L934">
        <f t="shared" si="147"/>
        <v>3</v>
      </c>
      <c r="M934" s="5">
        <f t="shared" si="148"/>
        <v>1.1557443618416929E-2</v>
      </c>
      <c r="N934" s="5">
        <f t="shared" si="144"/>
        <v>1.1000000000000001E-2</v>
      </c>
      <c r="O934" s="5">
        <f t="shared" si="145"/>
        <v>2.1127044276680884E-4</v>
      </c>
      <c r="P934" s="5">
        <f t="shared" si="149"/>
        <v>1.1346173175650121E-2</v>
      </c>
      <c r="Q934" s="5">
        <f t="shared" si="150"/>
        <v>1.1231048696988877E-2</v>
      </c>
      <c r="R934" s="15">
        <f t="shared" si="151"/>
        <v>1.1019778254222068E-2</v>
      </c>
      <c r="S934">
        <f t="shared" si="146"/>
        <v>0</v>
      </c>
      <c r="T934">
        <f t="shared" si="152"/>
        <v>35</v>
      </c>
      <c r="U934" t="b">
        <f t="shared" si="153"/>
        <v>0</v>
      </c>
      <c r="V934" s="2">
        <v>42692</v>
      </c>
    </row>
    <row r="935" spans="1:22" x14ac:dyDescent="0.2">
      <c r="A935" s="2">
        <v>42699</v>
      </c>
      <c r="B935" s="5">
        <v>1.1200000000000001</v>
      </c>
      <c r="C935" s="5">
        <v>8.5805000000000007</v>
      </c>
      <c r="D935" s="5">
        <v>658.44</v>
      </c>
      <c r="E935" s="5">
        <v>589.26</v>
      </c>
      <c r="F935" s="5">
        <v>0.49230000000000002</v>
      </c>
      <c r="G935" s="5">
        <v>0.93733</v>
      </c>
      <c r="H935" s="5">
        <v>-0.314</v>
      </c>
      <c r="I935" s="3">
        <v>0.5</v>
      </c>
      <c r="J935" t="s">
        <v>844</v>
      </c>
      <c r="K935">
        <v>0</v>
      </c>
      <c r="L935">
        <f t="shared" si="147"/>
        <v>4</v>
      </c>
      <c r="M935" s="5">
        <f t="shared" si="148"/>
        <v>1.6613142292490224E-2</v>
      </c>
      <c r="N935" s="5">
        <f t="shared" si="144"/>
        <v>1.1200000000000002E-2</v>
      </c>
      <c r="O935" s="5">
        <f t="shared" si="145"/>
        <v>2.1510677075964324E-4</v>
      </c>
      <c r="P935" s="5">
        <f t="shared" si="149"/>
        <v>1.6398035521730581E-2</v>
      </c>
      <c r="Q935" s="5">
        <f t="shared" si="150"/>
        <v>1.7808100872268584E-2</v>
      </c>
      <c r="R935" s="15">
        <f t="shared" si="151"/>
        <v>1.7592994101508941E-2</v>
      </c>
      <c r="S935">
        <f t="shared" si="146"/>
        <v>0</v>
      </c>
      <c r="T935">
        <f t="shared" si="152"/>
        <v>36</v>
      </c>
      <c r="U935" t="b">
        <f t="shared" si="153"/>
        <v>0</v>
      </c>
      <c r="V935" s="2">
        <v>42699</v>
      </c>
    </row>
    <row r="936" spans="1:22" x14ac:dyDescent="0.2">
      <c r="A936" s="2">
        <v>42706</v>
      </c>
      <c r="B936" s="5">
        <v>1.1400000000000001</v>
      </c>
      <c r="C936" s="5">
        <v>8.4219000000000008</v>
      </c>
      <c r="D936" s="5">
        <v>657.55</v>
      </c>
      <c r="E936" s="5">
        <v>589.64</v>
      </c>
      <c r="F936" s="5">
        <v>0.46179999999999999</v>
      </c>
      <c r="G936" s="5">
        <v>0.94638999999999995</v>
      </c>
      <c r="H936" s="5">
        <v>-0.313</v>
      </c>
      <c r="I936" s="3">
        <v>0.5</v>
      </c>
      <c r="J936" t="s">
        <v>845</v>
      </c>
      <c r="K936">
        <v>0</v>
      </c>
      <c r="L936">
        <f t="shared" si="147"/>
        <v>5</v>
      </c>
      <c r="M936" s="5">
        <f t="shared" si="148"/>
        <v>-1.3516797278416703E-3</v>
      </c>
      <c r="N936" s="5">
        <f t="shared" si="144"/>
        <v>1.14E-2</v>
      </c>
      <c r="O936" s="5">
        <f t="shared" si="145"/>
        <v>2.1894292218971323E-4</v>
      </c>
      <c r="P936" s="5">
        <f t="shared" si="149"/>
        <v>-1.5706226500313836E-3</v>
      </c>
      <c r="Q936" s="5">
        <f t="shared" si="150"/>
        <v>6.4487662491941045E-4</v>
      </c>
      <c r="R936" s="15">
        <f t="shared" si="151"/>
        <v>4.2593370272969722E-4</v>
      </c>
      <c r="S936">
        <f t="shared" si="146"/>
        <v>0</v>
      </c>
      <c r="T936">
        <f t="shared" si="152"/>
        <v>37</v>
      </c>
      <c r="U936" t="b">
        <f t="shared" si="153"/>
        <v>0</v>
      </c>
      <c r="V936" s="2">
        <v>42706</v>
      </c>
    </row>
    <row r="937" spans="1:22" x14ac:dyDescent="0.2">
      <c r="A937" s="2">
        <v>42713</v>
      </c>
      <c r="B937" s="5">
        <v>1.1400000000000001</v>
      </c>
      <c r="C937" s="5">
        <v>8.5032999999999994</v>
      </c>
      <c r="D937" s="5">
        <v>683.03</v>
      </c>
      <c r="E937" s="5">
        <v>617.26</v>
      </c>
      <c r="F937" s="5">
        <v>0.53300000000000003</v>
      </c>
      <c r="G937" s="5">
        <v>0.95650000000000002</v>
      </c>
      <c r="H937" s="5">
        <v>-0.316</v>
      </c>
      <c r="I937" s="3">
        <v>0.5</v>
      </c>
      <c r="J937" t="s">
        <v>846</v>
      </c>
      <c r="K937">
        <v>0</v>
      </c>
      <c r="L937">
        <f t="shared" si="147"/>
        <v>6</v>
      </c>
      <c r="M937" s="5">
        <f t="shared" si="148"/>
        <v>3.8749904950194036E-2</v>
      </c>
      <c r="N937" s="5">
        <f t="shared" si="144"/>
        <v>1.14E-2</v>
      </c>
      <c r="O937" s="5">
        <f t="shared" si="145"/>
        <v>2.1894292218971323E-4</v>
      </c>
      <c r="P937" s="5">
        <f t="shared" si="149"/>
        <v>3.8530962028004323E-2</v>
      </c>
      <c r="Q937" s="5">
        <f t="shared" si="150"/>
        <v>4.6842140967369827E-2</v>
      </c>
      <c r="R937" s="15">
        <f t="shared" si="151"/>
        <v>4.6623198045180114E-2</v>
      </c>
      <c r="S937">
        <f t="shared" si="146"/>
        <v>0</v>
      </c>
      <c r="T937">
        <f t="shared" si="152"/>
        <v>38</v>
      </c>
      <c r="U937" t="b">
        <f t="shared" si="153"/>
        <v>0</v>
      </c>
      <c r="V937" s="2">
        <v>42713</v>
      </c>
    </row>
    <row r="938" spans="1:22" x14ac:dyDescent="0.2">
      <c r="A938" s="2">
        <v>42720</v>
      </c>
      <c r="B938" s="5">
        <v>1.1599999999999999</v>
      </c>
      <c r="C938" s="5">
        <v>8.6725999999999992</v>
      </c>
      <c r="D938" s="5">
        <v>680.37</v>
      </c>
      <c r="E938" s="5">
        <v>615.52</v>
      </c>
      <c r="F938" s="5">
        <v>0.49230000000000002</v>
      </c>
      <c r="G938" s="5">
        <v>0.99733000000000005</v>
      </c>
      <c r="H938" s="5">
        <v>-0.314</v>
      </c>
      <c r="I938" s="3">
        <v>0.5</v>
      </c>
      <c r="J938" t="s">
        <v>847</v>
      </c>
      <c r="K938">
        <v>1</v>
      </c>
      <c r="L938">
        <f t="shared" si="147"/>
        <v>0</v>
      </c>
      <c r="M938" s="5">
        <f t="shared" si="148"/>
        <v>-3.8944116656661754E-3</v>
      </c>
      <c r="N938" s="5">
        <f t="shared" si="144"/>
        <v>1.1599999999999999E-2</v>
      </c>
      <c r="O938" s="5">
        <f t="shared" si="145"/>
        <v>2.227788970738942E-4</v>
      </c>
      <c r="P938" s="5">
        <f t="shared" si="149"/>
        <v>-4.1171905627400696E-3</v>
      </c>
      <c r="Q938" s="5">
        <f t="shared" si="150"/>
        <v>-2.8189093736836757E-3</v>
      </c>
      <c r="R938" s="15">
        <f t="shared" si="151"/>
        <v>-3.0416882707575699E-3</v>
      </c>
      <c r="S938">
        <f t="shared" si="146"/>
        <v>0</v>
      </c>
      <c r="T938">
        <f t="shared" si="152"/>
        <v>39</v>
      </c>
      <c r="U938" t="b">
        <f t="shared" si="153"/>
        <v>0</v>
      </c>
      <c r="V938" s="2">
        <v>42720</v>
      </c>
    </row>
    <row r="939" spans="1:22" x14ac:dyDescent="0.2">
      <c r="A939" s="2">
        <v>42727</v>
      </c>
      <c r="B939" s="5">
        <v>1.19</v>
      </c>
      <c r="C939" s="5">
        <v>8.7009000000000007</v>
      </c>
      <c r="D939" s="5">
        <v>679.74</v>
      </c>
      <c r="E939" s="5">
        <v>614.41999999999996</v>
      </c>
      <c r="F939" s="5">
        <v>0.50760000000000005</v>
      </c>
      <c r="G939" s="5">
        <v>0.99705999999999995</v>
      </c>
      <c r="H939" s="5">
        <v>-0.317</v>
      </c>
      <c r="I939" s="3">
        <v>0.5</v>
      </c>
      <c r="J939" t="s">
        <v>848</v>
      </c>
      <c r="K939">
        <v>0</v>
      </c>
      <c r="L939">
        <f t="shared" si="147"/>
        <v>1</v>
      </c>
      <c r="M939" s="5">
        <f t="shared" si="148"/>
        <v>-9.2596675338418866E-4</v>
      </c>
      <c r="N939" s="5">
        <f t="shared" si="144"/>
        <v>1.1899999999999999E-2</v>
      </c>
      <c r="O939" s="5">
        <f t="shared" si="145"/>
        <v>2.2853252841370519E-4</v>
      </c>
      <c r="P939" s="5">
        <f t="shared" si="149"/>
        <v>-1.1544992817978939E-3</v>
      </c>
      <c r="Q939" s="5">
        <f t="shared" si="150"/>
        <v>-1.7871068364959664E-3</v>
      </c>
      <c r="R939" s="15">
        <f t="shared" si="151"/>
        <v>-2.0156393649096715E-3</v>
      </c>
      <c r="S939">
        <f t="shared" si="146"/>
        <v>0</v>
      </c>
      <c r="T939">
        <f t="shared" si="152"/>
        <v>40</v>
      </c>
      <c r="U939" t="b">
        <f t="shared" si="153"/>
        <v>0</v>
      </c>
      <c r="V939" s="2">
        <v>42727</v>
      </c>
    </row>
    <row r="940" spans="1:22" x14ac:dyDescent="0.2">
      <c r="A940" s="2">
        <v>42734</v>
      </c>
      <c r="B940" s="5">
        <v>1.17</v>
      </c>
      <c r="C940" s="5">
        <v>8.6405999999999992</v>
      </c>
      <c r="D940" s="5">
        <v>683.87</v>
      </c>
      <c r="E940" s="5">
        <v>617.75</v>
      </c>
      <c r="F940" s="5">
        <v>0.49740000000000001</v>
      </c>
      <c r="G940" s="5">
        <v>0.99789000000000005</v>
      </c>
      <c r="H940" s="5">
        <v>-0.31900000000000001</v>
      </c>
      <c r="I940" s="3">
        <v>0.5</v>
      </c>
      <c r="J940" t="s">
        <v>849</v>
      </c>
      <c r="K940">
        <v>0</v>
      </c>
      <c r="L940">
        <f t="shared" si="147"/>
        <v>2</v>
      </c>
      <c r="M940" s="5">
        <f t="shared" si="148"/>
        <v>6.0758525318505008E-3</v>
      </c>
      <c r="N940" s="5">
        <f t="shared" si="144"/>
        <v>1.1699999999999999E-2</v>
      </c>
      <c r="O940" s="5">
        <f t="shared" si="145"/>
        <v>2.2469681831660537E-4</v>
      </c>
      <c r="P940" s="5">
        <f t="shared" si="149"/>
        <v>5.8511557135338954E-3</v>
      </c>
      <c r="Q940" s="5">
        <f t="shared" si="150"/>
        <v>5.4197454509945509E-3</v>
      </c>
      <c r="R940" s="15">
        <f t="shared" si="151"/>
        <v>5.1950486326779455E-3</v>
      </c>
      <c r="S940">
        <f t="shared" si="146"/>
        <v>0</v>
      </c>
      <c r="T940">
        <f t="shared" si="152"/>
        <v>41</v>
      </c>
      <c r="U940" t="b">
        <f t="shared" si="153"/>
        <v>0</v>
      </c>
      <c r="V940" s="2">
        <v>42734</v>
      </c>
    </row>
    <row r="941" spans="1:22" x14ac:dyDescent="0.2">
      <c r="P941" s="2"/>
    </row>
  </sheetData>
  <pageMargins left="0.7" right="0.7" top="0.75" bottom="0.75" header="0.3" footer="0.3"/>
  <pageSetup paperSize="9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17"/>
  <sheetViews>
    <sheetView zoomScale="109" workbookViewId="0">
      <selection activeCell="I4" sqref="I4"/>
    </sheetView>
  </sheetViews>
  <sheetFormatPr baseColWidth="10" defaultColWidth="12.1640625" defaultRowHeight="15" x14ac:dyDescent="0.2"/>
  <cols>
    <col min="2" max="2" width="17.6640625" bestFit="1" customWidth="1"/>
    <col min="3" max="3" width="16" bestFit="1" customWidth="1"/>
  </cols>
  <sheetData>
    <row r="1" spans="1:6" x14ac:dyDescent="0.2">
      <c r="A1" s="13" t="s">
        <v>0</v>
      </c>
      <c r="B1" s="21" t="s">
        <v>2</v>
      </c>
      <c r="C1" s="22" t="s">
        <v>1</v>
      </c>
      <c r="D1" s="19"/>
      <c r="E1" s="13" t="s">
        <v>851</v>
      </c>
      <c r="F1" s="13" t="s">
        <v>863</v>
      </c>
    </row>
    <row r="2" spans="1:6" x14ac:dyDescent="0.2">
      <c r="A2" s="2">
        <v>36190</v>
      </c>
      <c r="B2" s="3">
        <v>0.4</v>
      </c>
      <c r="C2" s="3">
        <v>2.4</v>
      </c>
      <c r="E2" s="3">
        <f>AVERAGEIFS('DATA&amp;CALC'!L4:L940,'DATA&amp;CALC'!K4:K940,0)</f>
        <v>3.7904040404040402</v>
      </c>
      <c r="F2">
        <f>COUNTIF('DATA&amp;CALC'!K:K,1)</f>
        <v>145</v>
      </c>
    </row>
    <row r="3" spans="1:6" x14ac:dyDescent="0.2">
      <c r="A3" s="8">
        <v>36219</v>
      </c>
      <c r="B3" s="3">
        <v>0.1</v>
      </c>
      <c r="C3" s="3">
        <v>2.1</v>
      </c>
    </row>
    <row r="4" spans="1:6" x14ac:dyDescent="0.2">
      <c r="A4" s="8">
        <v>36250</v>
      </c>
      <c r="B4" s="3">
        <v>0.7</v>
      </c>
      <c r="C4" s="3">
        <v>2.2000000000000002</v>
      </c>
    </row>
    <row r="5" spans="1:6" x14ac:dyDescent="0.2">
      <c r="A5" s="8">
        <v>36280</v>
      </c>
      <c r="B5" s="3">
        <v>0.3</v>
      </c>
      <c r="C5" s="3">
        <v>2.5</v>
      </c>
    </row>
    <row r="6" spans="1:6" x14ac:dyDescent="0.2">
      <c r="A6" s="8">
        <v>36311</v>
      </c>
      <c r="B6" s="3">
        <v>-0.1</v>
      </c>
      <c r="C6" s="3">
        <v>2.5</v>
      </c>
    </row>
    <row r="7" spans="1:6" x14ac:dyDescent="0.2">
      <c r="A7" s="8">
        <v>36341</v>
      </c>
      <c r="B7" s="3">
        <v>0.1</v>
      </c>
      <c r="C7" s="3">
        <v>2.4</v>
      </c>
    </row>
    <row r="8" spans="1:6" x14ac:dyDescent="0.2">
      <c r="A8" s="8">
        <v>36372</v>
      </c>
      <c r="B8" s="3">
        <v>-0.3</v>
      </c>
      <c r="C8" s="3">
        <v>2.1</v>
      </c>
    </row>
    <row r="9" spans="1:6" x14ac:dyDescent="0.2">
      <c r="A9" s="8">
        <v>36403</v>
      </c>
      <c r="B9" s="3">
        <v>-0.4</v>
      </c>
      <c r="C9" s="3">
        <v>2</v>
      </c>
    </row>
    <row r="10" spans="1:6" x14ac:dyDescent="0.2">
      <c r="A10" s="8">
        <v>36433</v>
      </c>
      <c r="B10" s="3">
        <v>1</v>
      </c>
      <c r="C10" s="3">
        <v>2.1</v>
      </c>
    </row>
    <row r="11" spans="1:6" x14ac:dyDescent="0.2">
      <c r="A11" s="8">
        <v>36464</v>
      </c>
      <c r="B11" s="3">
        <v>0.4</v>
      </c>
      <c r="C11" s="3">
        <v>2.5</v>
      </c>
    </row>
    <row r="12" spans="1:6" x14ac:dyDescent="0.2">
      <c r="A12" s="8">
        <v>36494</v>
      </c>
      <c r="B12" s="3">
        <v>0.4</v>
      </c>
      <c r="C12" s="3">
        <v>2.8</v>
      </c>
    </row>
    <row r="13" spans="1:6" x14ac:dyDescent="0.2">
      <c r="A13" s="8">
        <v>36525</v>
      </c>
      <c r="B13" s="3">
        <v>0.1</v>
      </c>
      <c r="C13" s="3">
        <v>2.8</v>
      </c>
    </row>
    <row r="14" spans="1:6" x14ac:dyDescent="0.2">
      <c r="A14" s="8">
        <v>36556</v>
      </c>
      <c r="B14" s="3">
        <v>0.5</v>
      </c>
      <c r="C14" s="3">
        <v>2.9</v>
      </c>
    </row>
    <row r="15" spans="1:6" x14ac:dyDescent="0.2">
      <c r="A15" s="8">
        <v>36585</v>
      </c>
      <c r="B15" s="3">
        <v>0.4</v>
      </c>
      <c r="C15" s="3">
        <v>3.2</v>
      </c>
    </row>
    <row r="16" spans="1:6" x14ac:dyDescent="0.2">
      <c r="A16" s="8">
        <v>36616</v>
      </c>
      <c r="B16" s="3">
        <v>0.1</v>
      </c>
      <c r="C16" s="3">
        <v>2.6</v>
      </c>
    </row>
    <row r="17" spans="1:3" x14ac:dyDescent="0.2">
      <c r="A17" s="8">
        <v>36646</v>
      </c>
      <c r="B17" s="3">
        <v>0.3</v>
      </c>
      <c r="C17" s="3">
        <v>2.6</v>
      </c>
    </row>
    <row r="18" spans="1:3" x14ac:dyDescent="0.2">
      <c r="A18" s="8">
        <v>36677</v>
      </c>
      <c r="B18" s="3">
        <v>0.1</v>
      </c>
      <c r="C18" s="3">
        <v>2.9</v>
      </c>
    </row>
    <row r="19" spans="1:3" x14ac:dyDescent="0.2">
      <c r="A19" s="8">
        <v>36707</v>
      </c>
      <c r="B19" s="3">
        <v>0.5</v>
      </c>
      <c r="C19" s="3">
        <v>3.3</v>
      </c>
    </row>
    <row r="20" spans="1:3" x14ac:dyDescent="0.2">
      <c r="A20" s="8">
        <v>36738</v>
      </c>
      <c r="B20" s="3">
        <v>-0.4</v>
      </c>
      <c r="C20" s="3">
        <v>3.2</v>
      </c>
    </row>
    <row r="21" spans="1:3" x14ac:dyDescent="0.2">
      <c r="A21" s="8">
        <v>36769</v>
      </c>
      <c r="B21" s="3">
        <v>0</v>
      </c>
      <c r="C21" s="3">
        <v>3.6</v>
      </c>
    </row>
    <row r="22" spans="1:3" x14ac:dyDescent="0.2">
      <c r="A22" s="8">
        <v>36799</v>
      </c>
      <c r="B22" s="3">
        <v>0.9</v>
      </c>
      <c r="C22" s="3">
        <v>3.5</v>
      </c>
    </row>
    <row r="23" spans="1:3" x14ac:dyDescent="0.2">
      <c r="A23" s="8">
        <v>36830</v>
      </c>
      <c r="B23" s="3">
        <v>0</v>
      </c>
      <c r="C23" s="3">
        <v>3.1</v>
      </c>
    </row>
    <row r="24" spans="1:3" x14ac:dyDescent="0.2">
      <c r="A24" s="8">
        <v>36860</v>
      </c>
      <c r="B24" s="3">
        <v>0.5</v>
      </c>
      <c r="C24" s="3">
        <v>3.2</v>
      </c>
    </row>
    <row r="25" spans="1:3" x14ac:dyDescent="0.2">
      <c r="A25" s="8">
        <v>36891</v>
      </c>
      <c r="B25" s="3">
        <v>-0.1</v>
      </c>
      <c r="C25" s="3">
        <v>3</v>
      </c>
    </row>
    <row r="26" spans="1:3" x14ac:dyDescent="0.2">
      <c r="A26" s="8">
        <v>36922</v>
      </c>
      <c r="B26" s="3">
        <v>0.8</v>
      </c>
      <c r="C26" s="3">
        <v>3.2</v>
      </c>
    </row>
    <row r="27" spans="1:3" x14ac:dyDescent="0.2">
      <c r="A27" s="8">
        <v>36950</v>
      </c>
      <c r="B27" s="3">
        <v>0.8</v>
      </c>
      <c r="C27" s="3">
        <v>3.6</v>
      </c>
    </row>
    <row r="28" spans="1:3" x14ac:dyDescent="0.2">
      <c r="A28" s="8">
        <v>36981</v>
      </c>
      <c r="B28" s="3">
        <v>0.3</v>
      </c>
      <c r="C28" s="3">
        <v>3.7</v>
      </c>
    </row>
    <row r="29" spans="1:3" x14ac:dyDescent="0.2">
      <c r="A29" s="8">
        <v>37011</v>
      </c>
      <c r="B29" s="3">
        <v>0.4</v>
      </c>
      <c r="C29" s="3">
        <v>3.9</v>
      </c>
    </row>
    <row r="30" spans="1:3" x14ac:dyDescent="0.2">
      <c r="A30" s="8">
        <v>37042</v>
      </c>
      <c r="B30" s="3">
        <v>0.5</v>
      </c>
      <c r="C30" s="3">
        <v>4.3</v>
      </c>
    </row>
    <row r="31" spans="1:3" x14ac:dyDescent="0.2">
      <c r="A31" s="8">
        <v>37072</v>
      </c>
      <c r="B31" s="3">
        <v>0</v>
      </c>
      <c r="C31" s="3">
        <v>3.7</v>
      </c>
    </row>
    <row r="32" spans="1:3" x14ac:dyDescent="0.2">
      <c r="A32" s="8">
        <v>37103</v>
      </c>
      <c r="B32" s="3">
        <v>-1.3</v>
      </c>
      <c r="C32" s="3">
        <v>2.8</v>
      </c>
    </row>
    <row r="33" spans="1:3" x14ac:dyDescent="0.2">
      <c r="A33" s="8">
        <v>37134</v>
      </c>
      <c r="B33" s="3">
        <v>-0.1</v>
      </c>
      <c r="C33" s="3">
        <v>2.7</v>
      </c>
    </row>
    <row r="34" spans="1:3" x14ac:dyDescent="0.2">
      <c r="A34" s="8">
        <v>37164</v>
      </c>
      <c r="B34" s="3">
        <v>0.5</v>
      </c>
      <c r="C34" s="3">
        <v>2.2000000000000002</v>
      </c>
    </row>
    <row r="35" spans="1:3" x14ac:dyDescent="0.2">
      <c r="A35" s="8">
        <v>37195</v>
      </c>
      <c r="B35" s="3">
        <v>0</v>
      </c>
      <c r="C35" s="3">
        <v>2.2000000000000002</v>
      </c>
    </row>
    <row r="36" spans="1:3" x14ac:dyDescent="0.2">
      <c r="A36" s="8">
        <v>37225</v>
      </c>
      <c r="B36" s="3">
        <v>0</v>
      </c>
      <c r="C36" s="3">
        <v>1.7</v>
      </c>
    </row>
    <row r="37" spans="1:3" x14ac:dyDescent="0.2">
      <c r="A37" s="8">
        <v>37256</v>
      </c>
      <c r="B37" s="3">
        <v>0.3</v>
      </c>
      <c r="C37" s="3">
        <v>2.1</v>
      </c>
    </row>
    <row r="38" spans="1:3" x14ac:dyDescent="0.2">
      <c r="A38" s="8">
        <v>37287</v>
      </c>
      <c r="B38" s="3">
        <v>0.1</v>
      </c>
      <c r="C38" s="3">
        <v>1.4</v>
      </c>
    </row>
    <row r="39" spans="1:3" x14ac:dyDescent="0.2">
      <c r="A39" s="8">
        <v>37315</v>
      </c>
      <c r="B39" s="3">
        <v>0.1</v>
      </c>
      <c r="C39" s="3">
        <v>0.8</v>
      </c>
    </row>
    <row r="40" spans="1:3" x14ac:dyDescent="0.2">
      <c r="A40" s="8">
        <v>37346</v>
      </c>
      <c r="B40" s="3">
        <v>0.4</v>
      </c>
      <c r="C40" s="3">
        <v>0.9</v>
      </c>
    </row>
    <row r="41" spans="1:3" x14ac:dyDescent="0.2">
      <c r="A41" s="8">
        <v>37376</v>
      </c>
      <c r="B41" s="3">
        <v>0.1</v>
      </c>
      <c r="C41" s="3">
        <v>0.6</v>
      </c>
    </row>
    <row r="42" spans="1:3" x14ac:dyDescent="0.2">
      <c r="A42" s="8">
        <v>37407</v>
      </c>
      <c r="B42" s="3">
        <v>0.3</v>
      </c>
      <c r="C42" s="3">
        <v>0.4</v>
      </c>
    </row>
    <row r="43" spans="1:3" x14ac:dyDescent="0.2">
      <c r="A43" s="8">
        <v>37437</v>
      </c>
      <c r="B43" s="3">
        <v>0</v>
      </c>
      <c r="C43" s="3">
        <v>0.4</v>
      </c>
    </row>
    <row r="44" spans="1:3" x14ac:dyDescent="0.2">
      <c r="A44" s="8">
        <v>37468</v>
      </c>
      <c r="B44" s="3">
        <v>-0.1</v>
      </c>
      <c r="C44" s="3">
        <v>1.6</v>
      </c>
    </row>
    <row r="45" spans="1:3" x14ac:dyDescent="0.2">
      <c r="A45" s="8">
        <v>37499</v>
      </c>
      <c r="B45" s="3">
        <v>-0.4</v>
      </c>
      <c r="C45" s="3">
        <v>1.3</v>
      </c>
    </row>
    <row r="46" spans="1:3" x14ac:dyDescent="0.2">
      <c r="A46" s="8">
        <v>37529</v>
      </c>
      <c r="B46" s="3">
        <v>0.6</v>
      </c>
      <c r="C46" s="3">
        <v>1.4</v>
      </c>
    </row>
    <row r="47" spans="1:3" x14ac:dyDescent="0.2">
      <c r="A47" s="8">
        <v>37560</v>
      </c>
      <c r="B47" s="3">
        <v>0.4</v>
      </c>
      <c r="C47" s="3">
        <v>1.8</v>
      </c>
    </row>
    <row r="48" spans="1:3" x14ac:dyDescent="0.2">
      <c r="A48" s="8">
        <v>37590</v>
      </c>
      <c r="B48" s="3">
        <v>0.4</v>
      </c>
      <c r="C48" s="3">
        <v>2.2000000000000002</v>
      </c>
    </row>
    <row r="49" spans="1:3" x14ac:dyDescent="0.2">
      <c r="A49" s="8">
        <v>37621</v>
      </c>
      <c r="B49" s="3">
        <v>0.8</v>
      </c>
      <c r="C49" s="3">
        <v>2.7</v>
      </c>
    </row>
    <row r="50" spans="1:3" x14ac:dyDescent="0.2">
      <c r="A50" s="8">
        <v>37652</v>
      </c>
      <c r="B50" s="3">
        <v>2.4</v>
      </c>
      <c r="C50" s="3">
        <v>5</v>
      </c>
    </row>
    <row r="51" spans="1:3" x14ac:dyDescent="0.2">
      <c r="A51" s="8">
        <v>37680</v>
      </c>
      <c r="B51" s="3">
        <v>0.1</v>
      </c>
      <c r="C51" s="3">
        <v>5</v>
      </c>
    </row>
    <row r="52" spans="1:3" x14ac:dyDescent="0.2">
      <c r="A52" s="8">
        <v>37711</v>
      </c>
      <c r="B52" s="3">
        <v>-0.7</v>
      </c>
      <c r="C52" s="3">
        <v>3.8</v>
      </c>
    </row>
    <row r="53" spans="1:3" x14ac:dyDescent="0.2">
      <c r="A53" s="8">
        <v>37741</v>
      </c>
      <c r="B53" s="3">
        <v>-0.7</v>
      </c>
      <c r="C53" s="3">
        <v>2.9</v>
      </c>
    </row>
    <row r="54" spans="1:3" x14ac:dyDescent="0.2">
      <c r="A54" s="8">
        <v>37772</v>
      </c>
      <c r="B54" s="3">
        <v>-0.6</v>
      </c>
      <c r="C54" s="3">
        <v>2</v>
      </c>
    </row>
    <row r="55" spans="1:3" x14ac:dyDescent="0.2">
      <c r="A55" s="8">
        <v>37802</v>
      </c>
      <c r="B55" s="3">
        <v>-0.2</v>
      </c>
      <c r="C55" s="3">
        <v>1.8</v>
      </c>
    </row>
    <row r="56" spans="1:3" x14ac:dyDescent="0.2">
      <c r="A56" s="8">
        <v>37833</v>
      </c>
      <c r="B56" s="3">
        <v>-0.4</v>
      </c>
      <c r="C56" s="3">
        <v>1.5</v>
      </c>
    </row>
    <row r="57" spans="1:3" x14ac:dyDescent="0.2">
      <c r="A57" s="8">
        <v>37864</v>
      </c>
      <c r="B57" s="3">
        <v>0.3</v>
      </c>
      <c r="C57" s="3">
        <v>2.2000000000000002</v>
      </c>
    </row>
    <row r="58" spans="1:3" x14ac:dyDescent="0.2">
      <c r="A58" s="8">
        <v>37894</v>
      </c>
      <c r="B58" s="3">
        <v>0.5</v>
      </c>
      <c r="C58" s="3">
        <v>2</v>
      </c>
    </row>
    <row r="59" spans="1:3" x14ac:dyDescent="0.2">
      <c r="A59" s="8">
        <v>37925</v>
      </c>
      <c r="B59" s="3">
        <v>0</v>
      </c>
      <c r="C59" s="3">
        <v>1.6</v>
      </c>
    </row>
    <row r="60" spans="1:3" x14ac:dyDescent="0.2">
      <c r="A60" s="8">
        <v>37955</v>
      </c>
      <c r="B60" s="3">
        <v>0.1</v>
      </c>
      <c r="C60" s="3">
        <v>1.4</v>
      </c>
    </row>
    <row r="61" spans="1:3" x14ac:dyDescent="0.2">
      <c r="A61" s="8">
        <v>37986</v>
      </c>
      <c r="B61" s="3">
        <v>0</v>
      </c>
      <c r="C61" s="3">
        <v>0.6</v>
      </c>
    </row>
    <row r="62" spans="1:3" x14ac:dyDescent="0.2">
      <c r="A62" s="8">
        <v>38017</v>
      </c>
      <c r="B62" s="3">
        <v>-0.1</v>
      </c>
      <c r="C62" s="3">
        <v>-1.8</v>
      </c>
    </row>
    <row r="63" spans="1:3" x14ac:dyDescent="0.2">
      <c r="A63" s="8">
        <v>38046</v>
      </c>
      <c r="B63" s="3">
        <v>0.1</v>
      </c>
      <c r="C63" s="3">
        <v>-1.8</v>
      </c>
    </row>
    <row r="64" spans="1:3" x14ac:dyDescent="0.2">
      <c r="A64" s="8">
        <v>38077</v>
      </c>
      <c r="B64" s="3">
        <v>0.5</v>
      </c>
      <c r="C64" s="3">
        <v>-0.6</v>
      </c>
    </row>
    <row r="65" spans="1:3" x14ac:dyDescent="0.2">
      <c r="A65" s="8">
        <v>38107</v>
      </c>
      <c r="B65" s="3">
        <v>0.1</v>
      </c>
      <c r="C65" s="3">
        <v>0.2</v>
      </c>
    </row>
    <row r="66" spans="1:3" x14ac:dyDescent="0.2">
      <c r="A66" s="8">
        <v>38138</v>
      </c>
      <c r="B66" s="3">
        <v>0.1</v>
      </c>
      <c r="C66" s="3">
        <v>1</v>
      </c>
    </row>
    <row r="67" spans="1:3" x14ac:dyDescent="0.2">
      <c r="A67" s="8">
        <v>38168</v>
      </c>
      <c r="B67" s="3">
        <v>0</v>
      </c>
      <c r="C67" s="3">
        <v>1.2</v>
      </c>
    </row>
    <row r="68" spans="1:3" x14ac:dyDescent="0.2">
      <c r="A68" s="8">
        <v>38199</v>
      </c>
      <c r="B68" s="3">
        <v>-0.1</v>
      </c>
      <c r="C68" s="3">
        <v>1.5</v>
      </c>
    </row>
    <row r="69" spans="1:3" x14ac:dyDescent="0.2">
      <c r="A69" s="8">
        <v>38230</v>
      </c>
      <c r="B69" s="3">
        <v>-0.2</v>
      </c>
      <c r="C69" s="3">
        <v>1</v>
      </c>
    </row>
    <row r="70" spans="1:3" x14ac:dyDescent="0.2">
      <c r="A70" s="8">
        <v>38260</v>
      </c>
      <c r="B70" s="3">
        <v>0.6</v>
      </c>
      <c r="C70" s="3">
        <v>1.1000000000000001</v>
      </c>
    </row>
    <row r="71" spans="1:3" x14ac:dyDescent="0.2">
      <c r="A71" s="8">
        <v>38291</v>
      </c>
      <c r="B71" s="3">
        <v>0.2</v>
      </c>
      <c r="C71" s="3">
        <v>1.4</v>
      </c>
    </row>
    <row r="72" spans="1:3" x14ac:dyDescent="0.2">
      <c r="A72" s="8">
        <v>38321</v>
      </c>
      <c r="B72" s="3">
        <v>0</v>
      </c>
      <c r="C72" s="3">
        <v>1.2</v>
      </c>
    </row>
    <row r="73" spans="1:3" x14ac:dyDescent="0.2">
      <c r="A73" s="8">
        <v>38352</v>
      </c>
      <c r="B73" s="3">
        <v>-0.1</v>
      </c>
      <c r="C73" s="3">
        <v>1.1000000000000001</v>
      </c>
    </row>
    <row r="74" spans="1:3" x14ac:dyDescent="0.2">
      <c r="A74" s="8">
        <v>38383</v>
      </c>
      <c r="B74" s="3">
        <v>-0.2</v>
      </c>
      <c r="C74" s="3">
        <v>1</v>
      </c>
    </row>
    <row r="75" spans="1:3" x14ac:dyDescent="0.2">
      <c r="A75" s="8">
        <v>38411</v>
      </c>
      <c r="B75" s="3">
        <v>0.1</v>
      </c>
      <c r="C75" s="3">
        <v>1</v>
      </c>
    </row>
    <row r="76" spans="1:3" x14ac:dyDescent="0.2">
      <c r="A76" s="8">
        <v>38442</v>
      </c>
      <c r="B76" s="3">
        <v>0.5</v>
      </c>
      <c r="C76" s="3">
        <v>1</v>
      </c>
    </row>
    <row r="77" spans="1:3" x14ac:dyDescent="0.2">
      <c r="A77" s="8">
        <v>38472</v>
      </c>
      <c r="B77" s="3">
        <v>0.5</v>
      </c>
      <c r="C77" s="3">
        <v>1.4</v>
      </c>
    </row>
    <row r="78" spans="1:3" x14ac:dyDescent="0.2">
      <c r="A78" s="8">
        <v>38503</v>
      </c>
      <c r="B78" s="3">
        <v>0.4</v>
      </c>
      <c r="C78" s="3">
        <v>1.6</v>
      </c>
    </row>
    <row r="79" spans="1:3" x14ac:dyDescent="0.2">
      <c r="A79" s="8">
        <v>38533</v>
      </c>
      <c r="B79" s="3">
        <v>0</v>
      </c>
      <c r="C79" s="3">
        <v>1.6</v>
      </c>
    </row>
    <row r="80" spans="1:3" x14ac:dyDescent="0.2">
      <c r="A80" s="8">
        <v>38564</v>
      </c>
      <c r="B80" s="3">
        <v>-0.2</v>
      </c>
      <c r="C80" s="3">
        <v>1.5</v>
      </c>
    </row>
    <row r="81" spans="1:3" x14ac:dyDescent="0.2">
      <c r="A81" s="8">
        <v>38595</v>
      </c>
      <c r="B81" s="3">
        <v>0.1</v>
      </c>
      <c r="C81" s="3">
        <v>1.9</v>
      </c>
    </row>
    <row r="82" spans="1:3" x14ac:dyDescent="0.2">
      <c r="A82" s="8">
        <v>38625</v>
      </c>
      <c r="B82" s="3">
        <v>0.7</v>
      </c>
      <c r="C82" s="3">
        <v>2</v>
      </c>
    </row>
    <row r="83" spans="1:3" x14ac:dyDescent="0.2">
      <c r="A83" s="8">
        <v>38656</v>
      </c>
      <c r="B83" s="3">
        <v>0.1</v>
      </c>
      <c r="C83" s="3">
        <v>1.8</v>
      </c>
    </row>
    <row r="84" spans="1:3" x14ac:dyDescent="0.2">
      <c r="A84" s="8">
        <v>38686</v>
      </c>
      <c r="B84" s="3">
        <v>0</v>
      </c>
      <c r="C84" s="3">
        <v>1.8</v>
      </c>
    </row>
    <row r="85" spans="1:3" x14ac:dyDescent="0.2">
      <c r="A85" s="8">
        <v>38717</v>
      </c>
      <c r="B85" s="3">
        <v>-0.1</v>
      </c>
      <c r="C85" s="3">
        <v>1.8</v>
      </c>
    </row>
    <row r="86" spans="1:3" x14ac:dyDescent="0.2">
      <c r="A86" s="8">
        <v>38748</v>
      </c>
      <c r="B86" s="3">
        <v>-0.2</v>
      </c>
      <c r="C86" s="3">
        <v>1.8</v>
      </c>
    </row>
    <row r="87" spans="1:3" x14ac:dyDescent="0.2">
      <c r="A87" s="8">
        <v>38776</v>
      </c>
      <c r="B87" s="3">
        <v>0.8</v>
      </c>
      <c r="C87" s="3">
        <v>2.6</v>
      </c>
    </row>
    <row r="88" spans="1:3" x14ac:dyDescent="0.2">
      <c r="A88" s="8">
        <v>38807</v>
      </c>
      <c r="B88" s="3">
        <v>0.2</v>
      </c>
      <c r="C88" s="3">
        <v>2.2999999999999998</v>
      </c>
    </row>
    <row r="89" spans="1:3" x14ac:dyDescent="0.2">
      <c r="A89" s="8">
        <v>38837</v>
      </c>
      <c r="B89" s="3">
        <v>0.8</v>
      </c>
      <c r="C89" s="3">
        <v>2.7</v>
      </c>
    </row>
    <row r="90" spans="1:3" x14ac:dyDescent="0.2">
      <c r="A90" s="8">
        <v>38868</v>
      </c>
      <c r="B90" s="3">
        <v>0</v>
      </c>
      <c r="C90" s="3">
        <v>2.2999999999999998</v>
      </c>
    </row>
    <row r="91" spans="1:3" x14ac:dyDescent="0.2">
      <c r="A91" s="8">
        <v>38898</v>
      </c>
      <c r="B91" s="3">
        <v>-0.1</v>
      </c>
      <c r="C91" s="3">
        <v>2.2000000000000002</v>
      </c>
    </row>
    <row r="92" spans="1:3" x14ac:dyDescent="0.2">
      <c r="A92" s="8">
        <v>38929</v>
      </c>
      <c r="B92" s="3">
        <v>-0.4</v>
      </c>
      <c r="C92" s="3">
        <v>2.1</v>
      </c>
    </row>
    <row r="93" spans="1:3" x14ac:dyDescent="0.2">
      <c r="A93" s="8">
        <v>38960</v>
      </c>
      <c r="B93" s="3">
        <v>0</v>
      </c>
      <c r="C93" s="3">
        <v>1.9</v>
      </c>
    </row>
    <row r="94" spans="1:3" x14ac:dyDescent="0.2">
      <c r="A94" s="8">
        <v>38990</v>
      </c>
      <c r="B94" s="3">
        <v>1.4</v>
      </c>
      <c r="C94" s="3">
        <v>2.7</v>
      </c>
    </row>
    <row r="95" spans="1:3" x14ac:dyDescent="0.2">
      <c r="A95" s="8">
        <v>39021</v>
      </c>
      <c r="B95" s="3">
        <v>0.1</v>
      </c>
      <c r="C95" s="3">
        <v>2.7</v>
      </c>
    </row>
    <row r="96" spans="1:3" x14ac:dyDescent="0.2">
      <c r="A96" s="8">
        <v>39051</v>
      </c>
      <c r="B96" s="3">
        <v>-0.1</v>
      </c>
      <c r="C96" s="3">
        <v>2.5</v>
      </c>
    </row>
    <row r="97" spans="1:3" x14ac:dyDescent="0.2">
      <c r="A97" s="8">
        <v>39082</v>
      </c>
      <c r="B97" s="3">
        <v>-0.5</v>
      </c>
      <c r="C97" s="3">
        <v>2.2000000000000002</v>
      </c>
    </row>
    <row r="98" spans="1:3" x14ac:dyDescent="0.2">
      <c r="A98" s="8">
        <v>39113</v>
      </c>
      <c r="B98" s="3">
        <v>-1.2</v>
      </c>
      <c r="C98" s="3">
        <v>1.2</v>
      </c>
    </row>
    <row r="99" spans="1:3" x14ac:dyDescent="0.2">
      <c r="A99" s="8">
        <v>39141</v>
      </c>
      <c r="B99" s="3">
        <v>0.4</v>
      </c>
      <c r="C99" s="3">
        <v>0.7</v>
      </c>
    </row>
    <row r="100" spans="1:3" x14ac:dyDescent="0.2">
      <c r="A100" s="8">
        <v>39172</v>
      </c>
      <c r="B100" s="3">
        <v>0.6</v>
      </c>
      <c r="C100" s="3">
        <v>1.1000000000000001</v>
      </c>
    </row>
    <row r="101" spans="1:3" x14ac:dyDescent="0.2">
      <c r="A101" s="8">
        <v>39202</v>
      </c>
      <c r="B101" s="3">
        <v>0</v>
      </c>
      <c r="C101" s="3">
        <v>0.2</v>
      </c>
    </row>
    <row r="102" spans="1:3" x14ac:dyDescent="0.2">
      <c r="A102" s="8">
        <v>39233</v>
      </c>
      <c r="B102" s="3">
        <v>0.1</v>
      </c>
      <c r="C102" s="3">
        <v>0.4</v>
      </c>
    </row>
    <row r="103" spans="1:3" x14ac:dyDescent="0.2">
      <c r="A103" s="8">
        <v>39263</v>
      </c>
      <c r="B103" s="3">
        <v>-0.1</v>
      </c>
      <c r="C103" s="3">
        <v>0.4</v>
      </c>
    </row>
    <row r="104" spans="1:3" x14ac:dyDescent="0.2">
      <c r="A104" s="8">
        <v>39294</v>
      </c>
      <c r="B104" s="3">
        <v>-0.2</v>
      </c>
      <c r="C104" s="3">
        <v>0.5</v>
      </c>
    </row>
    <row r="105" spans="1:3" x14ac:dyDescent="0.2">
      <c r="A105" s="8">
        <v>39325</v>
      </c>
      <c r="B105" s="3">
        <v>-0.1</v>
      </c>
      <c r="C105" s="3">
        <v>0.4</v>
      </c>
    </row>
    <row r="106" spans="1:3" x14ac:dyDescent="0.2">
      <c r="A106" s="8">
        <v>39355</v>
      </c>
      <c r="B106" s="3">
        <v>0.7</v>
      </c>
      <c r="C106" s="3">
        <v>-0.4</v>
      </c>
    </row>
    <row r="107" spans="1:3" x14ac:dyDescent="0.2">
      <c r="A107" s="8">
        <v>39386</v>
      </c>
      <c r="B107" s="3">
        <v>0.2</v>
      </c>
      <c r="C107" s="3">
        <v>-0.2</v>
      </c>
    </row>
    <row r="108" spans="1:3" x14ac:dyDescent="0.2">
      <c r="A108" s="8">
        <v>39416</v>
      </c>
      <c r="B108" s="3">
        <v>1.6</v>
      </c>
      <c r="C108" s="3">
        <v>1.5</v>
      </c>
    </row>
    <row r="109" spans="1:3" x14ac:dyDescent="0.2">
      <c r="A109" s="8">
        <v>39447</v>
      </c>
      <c r="B109" s="3">
        <v>0.8</v>
      </c>
      <c r="C109" s="3">
        <v>2.8</v>
      </c>
    </row>
    <row r="110" spans="1:3" x14ac:dyDescent="0.2">
      <c r="A110" s="8">
        <v>39478</v>
      </c>
      <c r="B110" s="3">
        <v>-0.5</v>
      </c>
      <c r="C110" s="3">
        <v>3.6</v>
      </c>
    </row>
    <row r="111" spans="1:3" x14ac:dyDescent="0.2">
      <c r="A111" s="8">
        <v>39507</v>
      </c>
      <c r="B111" s="3">
        <v>0.6</v>
      </c>
      <c r="C111" s="3">
        <v>3.8</v>
      </c>
    </row>
    <row r="112" spans="1:3" x14ac:dyDescent="0.2">
      <c r="A112" s="8">
        <v>39538</v>
      </c>
      <c r="B112" s="3">
        <v>0</v>
      </c>
      <c r="C112" s="3">
        <v>3.2</v>
      </c>
    </row>
    <row r="113" spans="1:3" x14ac:dyDescent="0.2">
      <c r="A113" s="8">
        <v>39568</v>
      </c>
      <c r="B113" s="3">
        <v>0</v>
      </c>
      <c r="C113" s="3">
        <v>3.2</v>
      </c>
    </row>
    <row r="114" spans="1:3" x14ac:dyDescent="0.2">
      <c r="A114" s="8">
        <v>39599</v>
      </c>
      <c r="B114" s="3">
        <v>0</v>
      </c>
      <c r="C114" s="3">
        <v>3.1</v>
      </c>
    </row>
    <row r="115" spans="1:3" x14ac:dyDescent="0.2">
      <c r="A115" s="8">
        <v>39629</v>
      </c>
      <c r="B115" s="3">
        <v>0.2</v>
      </c>
      <c r="C115" s="3">
        <v>3.4</v>
      </c>
    </row>
    <row r="116" spans="1:3" x14ac:dyDescent="0.2">
      <c r="A116" s="8">
        <v>39660</v>
      </c>
      <c r="B116" s="3">
        <v>0.6</v>
      </c>
      <c r="C116" s="3">
        <v>4.3</v>
      </c>
    </row>
    <row r="117" spans="1:3" x14ac:dyDescent="0.2">
      <c r="A117" s="8">
        <v>39691</v>
      </c>
      <c r="B117" s="3">
        <v>0.1</v>
      </c>
      <c r="C117" s="3">
        <v>4.5</v>
      </c>
    </row>
    <row r="118" spans="1:3" x14ac:dyDescent="0.2">
      <c r="A118" s="8">
        <v>39721</v>
      </c>
      <c r="B118" s="3">
        <v>1.5</v>
      </c>
      <c r="C118" s="3">
        <v>5.3</v>
      </c>
    </row>
    <row r="119" spans="1:3" x14ac:dyDescent="0.2">
      <c r="A119" s="8">
        <v>39752</v>
      </c>
      <c r="B119" s="3">
        <v>0.3</v>
      </c>
      <c r="C119" s="3">
        <v>5.4</v>
      </c>
    </row>
    <row r="120" spans="1:3" x14ac:dyDescent="0.2">
      <c r="A120" s="8">
        <v>39782</v>
      </c>
      <c r="B120" s="3">
        <v>-0.6</v>
      </c>
      <c r="C120" s="3">
        <v>3.1</v>
      </c>
    </row>
    <row r="121" spans="1:3" x14ac:dyDescent="0.2">
      <c r="A121" s="8">
        <v>39813</v>
      </c>
      <c r="B121" s="3">
        <v>-0.1</v>
      </c>
      <c r="C121" s="3">
        <v>2.2000000000000002</v>
      </c>
    </row>
    <row r="122" spans="1:3" x14ac:dyDescent="0.2">
      <c r="A122" s="8">
        <v>39844</v>
      </c>
      <c r="B122" s="3">
        <v>-0.3</v>
      </c>
      <c r="C122" s="3">
        <v>2.2999999999999998</v>
      </c>
    </row>
    <row r="123" spans="1:3" x14ac:dyDescent="0.2">
      <c r="A123" s="8">
        <v>39872</v>
      </c>
      <c r="B123" s="3">
        <v>0.8</v>
      </c>
      <c r="C123" s="3">
        <v>2.5</v>
      </c>
    </row>
    <row r="124" spans="1:3" x14ac:dyDescent="0.2">
      <c r="A124" s="8">
        <v>39903</v>
      </c>
      <c r="B124" s="3">
        <v>0</v>
      </c>
      <c r="C124" s="3">
        <v>2.5</v>
      </c>
    </row>
    <row r="125" spans="1:3" x14ac:dyDescent="0.2">
      <c r="A125" s="8">
        <v>39933</v>
      </c>
      <c r="B125" s="3">
        <v>0.3</v>
      </c>
      <c r="C125" s="3">
        <v>2.9</v>
      </c>
    </row>
    <row r="126" spans="1:3" x14ac:dyDescent="0.2">
      <c r="A126" s="8">
        <v>39964</v>
      </c>
      <c r="B126" s="3">
        <v>0.2</v>
      </c>
      <c r="C126" s="3">
        <v>3.1</v>
      </c>
    </row>
    <row r="127" spans="1:3" x14ac:dyDescent="0.2">
      <c r="A127" s="8">
        <v>39994</v>
      </c>
      <c r="B127" s="3">
        <v>0.6</v>
      </c>
      <c r="C127" s="3">
        <v>3.4</v>
      </c>
    </row>
    <row r="128" spans="1:3" x14ac:dyDescent="0.2">
      <c r="A128" s="8">
        <v>40025</v>
      </c>
      <c r="B128" s="3">
        <v>-0.6</v>
      </c>
      <c r="C128" s="3">
        <v>2.2999999999999998</v>
      </c>
    </row>
    <row r="129" spans="1:3" x14ac:dyDescent="0.2">
      <c r="A129" s="8">
        <v>40056</v>
      </c>
      <c r="B129" s="3">
        <v>-0.2</v>
      </c>
      <c r="C129" s="3">
        <v>1.9</v>
      </c>
    </row>
    <row r="130" spans="1:3" x14ac:dyDescent="0.2">
      <c r="A130" s="8">
        <v>40086</v>
      </c>
      <c r="B130" s="3">
        <v>0.8</v>
      </c>
      <c r="C130" s="3">
        <v>1.2</v>
      </c>
    </row>
    <row r="131" spans="1:3" x14ac:dyDescent="0.2">
      <c r="A131" s="8">
        <v>40117</v>
      </c>
      <c r="B131" s="3">
        <v>-0.2</v>
      </c>
      <c r="C131" s="3">
        <v>0.7</v>
      </c>
    </row>
    <row r="132" spans="1:3" x14ac:dyDescent="0.2">
      <c r="A132" s="8">
        <v>40147</v>
      </c>
      <c r="B132" s="3">
        <v>0.3</v>
      </c>
      <c r="C132" s="3">
        <v>1.6</v>
      </c>
    </row>
    <row r="133" spans="1:3" x14ac:dyDescent="0.2">
      <c r="A133" s="8">
        <v>40178</v>
      </c>
      <c r="B133" s="3">
        <v>0.3</v>
      </c>
      <c r="C133" s="3">
        <v>2</v>
      </c>
    </row>
    <row r="134" spans="1:3" x14ac:dyDescent="0.2">
      <c r="A134" s="8">
        <v>40209</v>
      </c>
      <c r="B134" s="3">
        <v>0.1</v>
      </c>
      <c r="C134" s="3">
        <v>2.5</v>
      </c>
    </row>
    <row r="135" spans="1:3" x14ac:dyDescent="0.2">
      <c r="A135" s="8">
        <v>40237</v>
      </c>
      <c r="B135" s="3">
        <v>1.2</v>
      </c>
      <c r="C135" s="3">
        <v>2.9</v>
      </c>
    </row>
    <row r="136" spans="1:3" x14ac:dyDescent="0.2">
      <c r="A136" s="8">
        <v>40268</v>
      </c>
      <c r="B136" s="3">
        <v>0.5</v>
      </c>
      <c r="C136" s="3">
        <v>3.5</v>
      </c>
    </row>
    <row r="137" spans="1:3" x14ac:dyDescent="0.2">
      <c r="A137" s="8">
        <v>40298</v>
      </c>
      <c r="B137" s="3">
        <v>0.2</v>
      </c>
      <c r="C137" s="3">
        <v>3.3</v>
      </c>
    </row>
    <row r="138" spans="1:3" x14ac:dyDescent="0.2">
      <c r="A138" s="8">
        <v>40329</v>
      </c>
      <c r="B138" s="3">
        <v>-0.5</v>
      </c>
      <c r="C138" s="3">
        <v>2.6</v>
      </c>
    </row>
    <row r="139" spans="1:3" x14ac:dyDescent="0.2">
      <c r="A139" s="8">
        <v>40359</v>
      </c>
      <c r="B139" s="3">
        <v>-0.1</v>
      </c>
      <c r="C139" s="3">
        <v>1.9</v>
      </c>
    </row>
    <row r="140" spans="1:3" x14ac:dyDescent="0.2">
      <c r="A140" s="8">
        <v>40390</v>
      </c>
      <c r="B140" s="3">
        <v>-0.5</v>
      </c>
      <c r="C140" s="3">
        <v>1.9</v>
      </c>
    </row>
    <row r="141" spans="1:3" x14ac:dyDescent="0.2">
      <c r="A141" s="8">
        <v>40421</v>
      </c>
      <c r="B141" s="3">
        <v>-0.2</v>
      </c>
      <c r="C141" s="3">
        <v>1.9</v>
      </c>
    </row>
    <row r="142" spans="1:3" x14ac:dyDescent="0.2">
      <c r="A142" s="8">
        <v>40451</v>
      </c>
      <c r="B142" s="3">
        <v>0.7</v>
      </c>
      <c r="C142" s="3">
        <v>1.8</v>
      </c>
    </row>
    <row r="143" spans="1:3" x14ac:dyDescent="0.2">
      <c r="A143" s="8">
        <v>40482</v>
      </c>
      <c r="B143" s="3">
        <v>0.1</v>
      </c>
      <c r="C143" s="3">
        <v>2.1</v>
      </c>
    </row>
    <row r="144" spans="1:3" x14ac:dyDescent="0.2">
      <c r="A144" s="8">
        <v>40512</v>
      </c>
      <c r="B144" s="3">
        <v>0.2</v>
      </c>
      <c r="C144" s="3">
        <v>2</v>
      </c>
    </row>
    <row r="145" spans="1:3" x14ac:dyDescent="0.2">
      <c r="A145" s="8">
        <v>40543</v>
      </c>
      <c r="B145" s="3">
        <v>1.1000000000000001</v>
      </c>
      <c r="C145" s="3">
        <v>2.8</v>
      </c>
    </row>
    <row r="146" spans="1:3" x14ac:dyDescent="0.2">
      <c r="A146" s="8">
        <v>40574</v>
      </c>
      <c r="B146" s="3">
        <v>-0.6</v>
      </c>
      <c r="C146" s="3">
        <v>2</v>
      </c>
    </row>
    <row r="147" spans="1:3" x14ac:dyDescent="0.2">
      <c r="A147" s="8">
        <v>40602</v>
      </c>
      <c r="B147" s="3">
        <v>0.4</v>
      </c>
      <c r="C147" s="3">
        <v>1.2</v>
      </c>
    </row>
    <row r="148" spans="1:3" x14ac:dyDescent="0.2">
      <c r="A148" s="8">
        <v>40633</v>
      </c>
      <c r="B148" s="3">
        <v>0.3</v>
      </c>
      <c r="C148" s="3">
        <v>1</v>
      </c>
    </row>
    <row r="149" spans="1:3" x14ac:dyDescent="0.2">
      <c r="A149" s="8">
        <v>40663</v>
      </c>
      <c r="B149" s="3">
        <v>0.5</v>
      </c>
      <c r="C149" s="3">
        <v>1.3</v>
      </c>
    </row>
    <row r="150" spans="1:3" x14ac:dyDescent="0.2">
      <c r="A150" s="8">
        <v>40694</v>
      </c>
      <c r="B150" s="3">
        <v>-0.2</v>
      </c>
      <c r="C150" s="3">
        <v>1.6</v>
      </c>
    </row>
    <row r="151" spans="1:3" x14ac:dyDescent="0.2">
      <c r="A151" s="8">
        <v>40724</v>
      </c>
      <c r="B151" s="3">
        <v>-0.3</v>
      </c>
      <c r="C151" s="3">
        <v>1.4</v>
      </c>
    </row>
    <row r="152" spans="1:3" x14ac:dyDescent="0.2">
      <c r="A152" s="8">
        <v>40755</v>
      </c>
      <c r="B152" s="3">
        <v>-0.3</v>
      </c>
      <c r="C152" s="3">
        <v>1.6</v>
      </c>
    </row>
    <row r="153" spans="1:3" x14ac:dyDescent="0.2">
      <c r="A153" s="8">
        <v>40786</v>
      </c>
      <c r="B153" s="3">
        <v>-0.5</v>
      </c>
      <c r="C153" s="3">
        <v>1.3</v>
      </c>
    </row>
    <row r="154" spans="1:3" x14ac:dyDescent="0.2">
      <c r="A154" s="8">
        <v>40816</v>
      </c>
      <c r="B154" s="3">
        <v>0.9</v>
      </c>
      <c r="C154" s="3">
        <v>1.5</v>
      </c>
    </row>
    <row r="155" spans="1:3" x14ac:dyDescent="0.2">
      <c r="A155" s="8">
        <v>40847</v>
      </c>
      <c r="B155" s="3">
        <v>-0.1</v>
      </c>
      <c r="C155" s="3">
        <v>1.3</v>
      </c>
    </row>
    <row r="156" spans="1:3" x14ac:dyDescent="0.2">
      <c r="A156" s="8">
        <v>40877</v>
      </c>
      <c r="B156" s="3">
        <v>0</v>
      </c>
      <c r="C156" s="3">
        <v>1.1000000000000001</v>
      </c>
    </row>
    <row r="157" spans="1:3" x14ac:dyDescent="0.2">
      <c r="A157" s="8">
        <v>40908</v>
      </c>
      <c r="B157" s="3">
        <v>0.1</v>
      </c>
      <c r="C157" s="3">
        <v>0.1</v>
      </c>
    </row>
    <row r="158" spans="1:3" x14ac:dyDescent="0.2">
      <c r="A158" s="8">
        <v>40939</v>
      </c>
      <c r="B158" s="3">
        <v>-0.2</v>
      </c>
      <c r="C158" s="3">
        <v>0.5</v>
      </c>
    </row>
    <row r="159" spans="1:3" x14ac:dyDescent="0.2">
      <c r="A159" s="8">
        <v>40968</v>
      </c>
      <c r="B159" s="3">
        <v>1.1000000000000001</v>
      </c>
      <c r="C159" s="3">
        <v>1.2</v>
      </c>
    </row>
    <row r="160" spans="1:3" x14ac:dyDescent="0.2">
      <c r="A160" s="8">
        <v>40999</v>
      </c>
      <c r="B160" s="3">
        <v>-0.1</v>
      </c>
      <c r="C160" s="3">
        <v>0.7</v>
      </c>
    </row>
    <row r="161" spans="1:3" x14ac:dyDescent="0.2">
      <c r="A161" s="8">
        <v>41029</v>
      </c>
      <c r="B161" s="3">
        <v>0.1</v>
      </c>
      <c r="C161" s="3">
        <v>0.3</v>
      </c>
    </row>
    <row r="162" spans="1:3" x14ac:dyDescent="0.2">
      <c r="A162" s="8">
        <v>41060</v>
      </c>
      <c r="B162" s="3">
        <v>0</v>
      </c>
      <c r="C162" s="3">
        <v>0.5</v>
      </c>
    </row>
    <row r="163" spans="1:3" x14ac:dyDescent="0.2">
      <c r="A163" s="8">
        <v>41090</v>
      </c>
      <c r="B163" s="3">
        <v>-0.5</v>
      </c>
      <c r="C163" s="3">
        <v>0.3</v>
      </c>
    </row>
    <row r="164" spans="1:3" x14ac:dyDescent="0.2">
      <c r="A164" s="8">
        <v>41121</v>
      </c>
      <c r="B164" s="3">
        <v>-0.4</v>
      </c>
      <c r="C164" s="3">
        <v>0.2</v>
      </c>
    </row>
    <row r="165" spans="1:3" x14ac:dyDescent="0.2">
      <c r="A165" s="8">
        <v>41152</v>
      </c>
      <c r="B165" s="3">
        <v>-0.4</v>
      </c>
      <c r="C165" s="3">
        <v>0.3</v>
      </c>
    </row>
    <row r="166" spans="1:3" x14ac:dyDescent="0.2">
      <c r="A166" s="8">
        <v>41182</v>
      </c>
      <c r="B166" s="3">
        <v>1.1000000000000001</v>
      </c>
      <c r="C166" s="3">
        <v>0.5</v>
      </c>
    </row>
    <row r="167" spans="1:3" x14ac:dyDescent="0.2">
      <c r="A167" s="8">
        <v>41213</v>
      </c>
      <c r="B167" s="3">
        <v>0.4</v>
      </c>
      <c r="C167" s="3">
        <v>1.1000000000000001</v>
      </c>
    </row>
    <row r="168" spans="1:3" x14ac:dyDescent="0.2">
      <c r="A168" s="8">
        <v>41243</v>
      </c>
      <c r="B168" s="3">
        <v>0.1</v>
      </c>
      <c r="C168" s="3">
        <v>1.2</v>
      </c>
    </row>
    <row r="169" spans="1:3" x14ac:dyDescent="0.2">
      <c r="A169" s="8">
        <v>41274</v>
      </c>
      <c r="B169" s="3">
        <v>0.3</v>
      </c>
      <c r="C169" s="3">
        <v>1.4</v>
      </c>
    </row>
    <row r="170" spans="1:3" x14ac:dyDescent="0.2">
      <c r="A170" s="8">
        <v>41305</v>
      </c>
      <c r="B170" s="3">
        <v>-0.2</v>
      </c>
      <c r="C170" s="3">
        <v>1.4</v>
      </c>
    </row>
    <row r="171" spans="1:3" x14ac:dyDescent="0.2">
      <c r="A171" s="8">
        <v>41333</v>
      </c>
      <c r="B171" s="3">
        <v>0.6</v>
      </c>
      <c r="C171" s="3">
        <v>1</v>
      </c>
    </row>
    <row r="172" spans="1:3" x14ac:dyDescent="0.2">
      <c r="A172" s="8">
        <v>41364</v>
      </c>
      <c r="B172" s="3">
        <v>0.3</v>
      </c>
      <c r="C172" s="3">
        <v>1.4</v>
      </c>
    </row>
    <row r="173" spans="1:3" x14ac:dyDescent="0.2">
      <c r="A173" s="8">
        <v>41394</v>
      </c>
      <c r="B173" s="3">
        <v>0.5</v>
      </c>
      <c r="C173" s="3">
        <v>1.8</v>
      </c>
    </row>
    <row r="174" spans="1:3" x14ac:dyDescent="0.2">
      <c r="A174" s="8">
        <v>41425</v>
      </c>
      <c r="B174" s="3">
        <v>0.1</v>
      </c>
      <c r="C174" s="3">
        <v>1.9</v>
      </c>
    </row>
    <row r="175" spans="1:3" x14ac:dyDescent="0.2">
      <c r="A175" s="8">
        <v>41455</v>
      </c>
      <c r="B175" s="3">
        <v>-0.3</v>
      </c>
      <c r="C175" s="3">
        <v>2.1</v>
      </c>
    </row>
    <row r="176" spans="1:3" x14ac:dyDescent="0.2">
      <c r="A176" s="8">
        <v>41486</v>
      </c>
      <c r="B176" s="3">
        <v>0.4</v>
      </c>
      <c r="C176" s="3">
        <v>3</v>
      </c>
    </row>
    <row r="177" spans="1:3" x14ac:dyDescent="0.2">
      <c r="A177" s="8">
        <v>41517</v>
      </c>
      <c r="B177" s="3">
        <v>-0.1</v>
      </c>
      <c r="C177" s="3">
        <v>3.3</v>
      </c>
    </row>
    <row r="178" spans="1:3" x14ac:dyDescent="0.2">
      <c r="A178" s="8">
        <v>41547</v>
      </c>
      <c r="B178" s="3">
        <v>0.4</v>
      </c>
      <c r="C178" s="3">
        <v>2.7</v>
      </c>
    </row>
    <row r="179" spans="1:3" x14ac:dyDescent="0.2">
      <c r="A179" s="8">
        <v>41578</v>
      </c>
      <c r="B179" s="3">
        <v>0.2</v>
      </c>
      <c r="C179" s="3">
        <v>2.4</v>
      </c>
    </row>
    <row r="180" spans="1:3" x14ac:dyDescent="0.2">
      <c r="A180" s="8">
        <v>41608</v>
      </c>
      <c r="B180" s="3">
        <v>0.1</v>
      </c>
      <c r="C180" s="3">
        <v>2.4</v>
      </c>
    </row>
    <row r="181" spans="1:3" x14ac:dyDescent="0.2">
      <c r="A181" s="8">
        <v>41639</v>
      </c>
      <c r="B181" s="3">
        <v>-0.1</v>
      </c>
      <c r="C181" s="3">
        <v>2</v>
      </c>
    </row>
    <row r="182" spans="1:3" x14ac:dyDescent="0.2">
      <c r="A182" s="8">
        <v>41670</v>
      </c>
      <c r="B182" s="3">
        <v>0</v>
      </c>
      <c r="C182" s="3">
        <v>2.2000000000000002</v>
      </c>
    </row>
    <row r="183" spans="1:3" x14ac:dyDescent="0.2">
      <c r="A183" s="8">
        <v>41698</v>
      </c>
      <c r="B183" s="3">
        <v>0.5</v>
      </c>
      <c r="C183" s="3">
        <v>2.1</v>
      </c>
    </row>
    <row r="184" spans="1:3" x14ac:dyDescent="0.2">
      <c r="A184" s="8">
        <v>41729</v>
      </c>
      <c r="B184" s="3">
        <v>0.2</v>
      </c>
      <c r="C184" s="3">
        <v>2</v>
      </c>
    </row>
    <row r="185" spans="1:3" x14ac:dyDescent="0.2">
      <c r="A185" s="8">
        <v>41759</v>
      </c>
      <c r="B185" s="3">
        <v>0.4</v>
      </c>
      <c r="C185" s="3">
        <v>1.9</v>
      </c>
    </row>
    <row r="186" spans="1:3" x14ac:dyDescent="0.2">
      <c r="A186" s="8">
        <v>41790</v>
      </c>
      <c r="B186" s="3">
        <v>0.1</v>
      </c>
      <c r="C186" s="3">
        <v>1.9</v>
      </c>
    </row>
    <row r="187" spans="1:3" x14ac:dyDescent="0.2">
      <c r="A187" s="8">
        <v>41820</v>
      </c>
      <c r="B187" s="3">
        <v>-0.3</v>
      </c>
      <c r="C187" s="3">
        <v>1.9</v>
      </c>
    </row>
    <row r="188" spans="1:3" x14ac:dyDescent="0.2">
      <c r="A188" s="8">
        <v>41851</v>
      </c>
      <c r="B188" s="3">
        <v>0.8</v>
      </c>
      <c r="C188" s="3">
        <v>2.2999999999999998</v>
      </c>
    </row>
    <row r="189" spans="1:3" x14ac:dyDescent="0.2">
      <c r="A189" s="8">
        <v>41882</v>
      </c>
      <c r="B189" s="3">
        <v>-0.4</v>
      </c>
      <c r="C189" s="3">
        <v>2</v>
      </c>
    </row>
    <row r="190" spans="1:3" x14ac:dyDescent="0.2">
      <c r="A190" s="8">
        <v>41912</v>
      </c>
      <c r="B190" s="3">
        <v>0.6</v>
      </c>
      <c r="C190" s="3">
        <v>2.2000000000000002</v>
      </c>
    </row>
    <row r="191" spans="1:3" x14ac:dyDescent="0.2">
      <c r="A191" s="8">
        <v>41943</v>
      </c>
      <c r="B191" s="3">
        <v>0.1</v>
      </c>
      <c r="C191" s="3">
        <v>2.1</v>
      </c>
    </row>
    <row r="192" spans="1:3" x14ac:dyDescent="0.2">
      <c r="A192" s="8">
        <v>41973</v>
      </c>
      <c r="B192" s="3">
        <v>0</v>
      </c>
      <c r="C192" s="3">
        <v>2</v>
      </c>
    </row>
    <row r="193" spans="1:3" x14ac:dyDescent="0.2">
      <c r="A193" s="8">
        <v>42004</v>
      </c>
      <c r="B193" s="3">
        <v>0</v>
      </c>
      <c r="C193" s="3">
        <v>2.1</v>
      </c>
    </row>
    <row r="194" spans="1:3" x14ac:dyDescent="0.2">
      <c r="A194" s="8">
        <v>42035</v>
      </c>
      <c r="B194" s="3">
        <v>0</v>
      </c>
      <c r="C194" s="3">
        <v>2.1</v>
      </c>
    </row>
    <row r="195" spans="1:3" x14ac:dyDescent="0.2">
      <c r="A195" s="8">
        <v>42063</v>
      </c>
      <c r="B195" s="3">
        <v>0.3</v>
      </c>
      <c r="C195" s="3">
        <v>1.9</v>
      </c>
    </row>
    <row r="196" spans="1:3" x14ac:dyDescent="0.2">
      <c r="A196" s="8">
        <v>42094</v>
      </c>
      <c r="B196" s="3">
        <v>0.3</v>
      </c>
      <c r="C196" s="3">
        <v>2</v>
      </c>
    </row>
    <row r="197" spans="1:3" x14ac:dyDescent="0.2">
      <c r="A197" s="8">
        <v>42124</v>
      </c>
      <c r="B197" s="3">
        <v>0.4</v>
      </c>
      <c r="C197" s="3">
        <v>1.9</v>
      </c>
    </row>
    <row r="198" spans="1:3" x14ac:dyDescent="0.2">
      <c r="A198" s="8">
        <v>42155</v>
      </c>
      <c r="B198" s="3">
        <v>0.2</v>
      </c>
      <c r="C198" s="3">
        <v>2</v>
      </c>
    </row>
    <row r="199" spans="1:3" x14ac:dyDescent="0.2">
      <c r="A199" s="8">
        <v>42185</v>
      </c>
      <c r="B199" s="3">
        <v>0.3</v>
      </c>
      <c r="C199" s="3">
        <v>2.7</v>
      </c>
    </row>
    <row r="200" spans="1:3" x14ac:dyDescent="0.2">
      <c r="A200" s="8">
        <v>42216</v>
      </c>
      <c r="B200" s="3">
        <v>0</v>
      </c>
      <c r="C200" s="3">
        <v>1.8</v>
      </c>
    </row>
    <row r="201" spans="1:3" x14ac:dyDescent="0.2">
      <c r="A201" s="8">
        <v>42247</v>
      </c>
      <c r="B201" s="3">
        <v>-0.2</v>
      </c>
      <c r="C201" s="3">
        <v>2</v>
      </c>
    </row>
    <row r="202" spans="1:3" x14ac:dyDescent="0.2">
      <c r="A202" s="8">
        <v>42277</v>
      </c>
      <c r="B202" s="3">
        <v>0.7</v>
      </c>
      <c r="C202" s="3">
        <v>2.1</v>
      </c>
    </row>
    <row r="203" spans="1:3" x14ac:dyDescent="0.2">
      <c r="A203" s="8">
        <v>42308</v>
      </c>
      <c r="B203" s="3">
        <v>0.4</v>
      </c>
      <c r="C203" s="3">
        <v>2.4</v>
      </c>
    </row>
    <row r="204" spans="1:3" x14ac:dyDescent="0.2">
      <c r="A204" s="8">
        <v>42338</v>
      </c>
      <c r="B204" s="3">
        <v>0.3</v>
      </c>
      <c r="C204" s="3">
        <v>2.7</v>
      </c>
    </row>
    <row r="205" spans="1:3" x14ac:dyDescent="0.2">
      <c r="A205" s="8">
        <v>42369</v>
      </c>
      <c r="B205" s="3">
        <v>-0.4</v>
      </c>
      <c r="C205" s="3">
        <v>2.2999999999999998</v>
      </c>
    </row>
    <row r="206" spans="1:3" x14ac:dyDescent="0.2">
      <c r="A206" s="8">
        <v>42400</v>
      </c>
      <c r="B206" s="3">
        <v>0.6</v>
      </c>
      <c r="C206" s="3">
        <v>2.9</v>
      </c>
    </row>
    <row r="207" spans="1:3" x14ac:dyDescent="0.2">
      <c r="A207" s="8">
        <v>42429</v>
      </c>
      <c r="B207" s="3">
        <v>0.6</v>
      </c>
      <c r="C207" s="3">
        <v>3.2</v>
      </c>
    </row>
    <row r="208" spans="1:3" x14ac:dyDescent="0.2">
      <c r="A208" s="8">
        <v>42460</v>
      </c>
      <c r="B208" s="3">
        <v>0.4</v>
      </c>
      <c r="C208" s="3">
        <v>3.3</v>
      </c>
    </row>
    <row r="209" spans="1:3" x14ac:dyDescent="0.2">
      <c r="A209" s="8">
        <v>42490</v>
      </c>
      <c r="B209" s="3">
        <v>0.4</v>
      </c>
      <c r="C209" s="3">
        <v>3.3</v>
      </c>
    </row>
    <row r="210" spans="1:3" x14ac:dyDescent="0.2">
      <c r="A210" s="8">
        <v>42521</v>
      </c>
      <c r="B210" s="3">
        <v>0.3</v>
      </c>
      <c r="C210" s="3">
        <v>3.4</v>
      </c>
    </row>
    <row r="211" spans="1:3" x14ac:dyDescent="0.2">
      <c r="A211" s="8">
        <v>42551</v>
      </c>
      <c r="B211" s="3">
        <v>0.6</v>
      </c>
      <c r="C211" s="3">
        <v>3.7</v>
      </c>
    </row>
    <row r="212" spans="1:3" x14ac:dyDescent="0.2">
      <c r="A212" s="8">
        <v>42582</v>
      </c>
      <c r="B212" s="3">
        <v>0.7</v>
      </c>
      <c r="C212" s="3">
        <v>4.4000000000000004</v>
      </c>
    </row>
    <row r="213" spans="1:3" x14ac:dyDescent="0.2">
      <c r="A213" s="8">
        <v>42613</v>
      </c>
      <c r="B213" s="3">
        <v>-0.6</v>
      </c>
      <c r="C213" s="3">
        <v>4</v>
      </c>
    </row>
    <row r="214" spans="1:3" x14ac:dyDescent="0.2">
      <c r="A214" s="8">
        <v>42643</v>
      </c>
      <c r="B214" s="3">
        <v>0.3</v>
      </c>
      <c r="C214" s="3">
        <v>3.6</v>
      </c>
    </row>
    <row r="215" spans="1:3" x14ac:dyDescent="0.2">
      <c r="A215" s="8">
        <v>42674</v>
      </c>
      <c r="B215" s="3">
        <v>0.5</v>
      </c>
      <c r="C215" s="3">
        <v>3.7</v>
      </c>
    </row>
    <row r="216" spans="1:3" x14ac:dyDescent="0.2">
      <c r="A216" s="8">
        <v>42704</v>
      </c>
      <c r="B216" s="3">
        <v>0.2</v>
      </c>
      <c r="C216" s="3">
        <v>3.6</v>
      </c>
    </row>
    <row r="217" spans="1:3" x14ac:dyDescent="0.2">
      <c r="A217" s="8">
        <v>42735</v>
      </c>
      <c r="B217" s="3">
        <v>-0.5</v>
      </c>
      <c r="C217" s="3">
        <v>3.5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48"/>
  <sheetViews>
    <sheetView tabSelected="1" topLeftCell="N1" zoomScale="125" workbookViewId="0">
      <selection activeCell="J45" sqref="J45"/>
    </sheetView>
  </sheetViews>
  <sheetFormatPr baseColWidth="10" defaultColWidth="12.1640625" defaultRowHeight="15" x14ac:dyDescent="0.2"/>
  <cols>
    <col min="2" max="2" width="16" bestFit="1" customWidth="1"/>
    <col min="3" max="3" width="21.6640625" bestFit="1" customWidth="1"/>
    <col min="6" max="6" width="10.1640625" customWidth="1"/>
    <col min="7" max="7" width="8.33203125" bestFit="1" customWidth="1"/>
    <col min="8" max="8" width="14.6640625" bestFit="1" customWidth="1"/>
    <col min="9" max="9" width="12" customWidth="1"/>
    <col min="10" max="10" width="16" bestFit="1" customWidth="1"/>
    <col min="11" max="11" width="19.6640625" bestFit="1" customWidth="1"/>
    <col min="12" max="12" width="11.83203125" bestFit="1" customWidth="1"/>
    <col min="15" max="15" width="8.33203125" bestFit="1" customWidth="1"/>
    <col min="16" max="16" width="14.6640625" bestFit="1" customWidth="1"/>
    <col min="18" max="18" width="17.1640625" bestFit="1" customWidth="1"/>
  </cols>
  <sheetData>
    <row r="1" spans="1:23" x14ac:dyDescent="0.2">
      <c r="A1" s="12" t="s">
        <v>852</v>
      </c>
      <c r="B1" s="13" t="s">
        <v>864</v>
      </c>
      <c r="C1" s="13" t="s">
        <v>866</v>
      </c>
      <c r="D1" s="13" t="s">
        <v>859</v>
      </c>
      <c r="E1" s="13" t="s">
        <v>865</v>
      </c>
      <c r="F1" s="13" t="s">
        <v>853</v>
      </c>
      <c r="G1" s="27" t="s">
        <v>858</v>
      </c>
      <c r="I1" s="20" t="s">
        <v>852</v>
      </c>
      <c r="J1" s="13" t="s">
        <v>864</v>
      </c>
      <c r="K1" s="13" t="s">
        <v>880</v>
      </c>
      <c r="L1" s="13" t="s">
        <v>879</v>
      </c>
      <c r="M1" s="13" t="s">
        <v>877</v>
      </c>
      <c r="N1" s="13" t="s">
        <v>878</v>
      </c>
      <c r="O1" s="27" t="s">
        <v>858</v>
      </c>
      <c r="R1" s="31" t="s">
        <v>876</v>
      </c>
      <c r="S1" s="13" t="s">
        <v>864</v>
      </c>
      <c r="T1" s="13" t="s">
        <v>872</v>
      </c>
      <c r="U1" s="13" t="s">
        <v>873</v>
      </c>
      <c r="V1" s="13" t="s">
        <v>865</v>
      </c>
      <c r="W1" s="13" t="s">
        <v>874</v>
      </c>
    </row>
    <row r="2" spans="1:23" x14ac:dyDescent="0.2">
      <c r="A2" t="s">
        <v>854</v>
      </c>
      <c r="B2" s="25">
        <v>0</v>
      </c>
      <c r="C2" s="26">
        <f>AVERAGEIFS('DATA&amp;CALC'!P:P,'DATA&amp;CALC'!L:L,ANALYSE!B2)</f>
        <v>4.9192102637120154E-4</v>
      </c>
      <c r="D2" s="30">
        <f>(1+C2)^52-1</f>
        <v>2.5903413871193548E-2</v>
      </c>
      <c r="E2" s="25">
        <f>COUNTIFS('DATA&amp;CALC'!L:L,ANALYSE!B2)</f>
        <v>145</v>
      </c>
      <c r="F2" s="29">
        <f t="shared" ref="F2:F17" si="0">($C$39-C2)/SQRT($C$41/E2+$C$41/$E$39)</f>
        <v>0.35788519337190255</v>
      </c>
      <c r="G2" s="4">
        <v>1.66</v>
      </c>
      <c r="H2" t="s">
        <v>860</v>
      </c>
      <c r="I2" t="s">
        <v>855</v>
      </c>
      <c r="J2" s="25">
        <v>0</v>
      </c>
      <c r="K2" s="26">
        <f>AVERAGEIFS('DATA&amp;CALC'!R:R,'DATA&amp;CALC'!L:L,ANALYSE!B2)</f>
        <v>7.1435380646151002E-4</v>
      </c>
      <c r="L2" s="28">
        <f>(1+K2)^52-1</f>
        <v>3.783118476482894E-2</v>
      </c>
      <c r="M2" s="25">
        <f>COUNTIFS('DATA&amp;CALC'!L:L,ANALYSE!B2)</f>
        <v>145</v>
      </c>
      <c r="N2" s="29">
        <f>($K$14-K2)/SQRT($K$16/M2+$K$16/$M$14)</f>
        <v>0.32476721328034347</v>
      </c>
      <c r="O2" s="4">
        <v>1.66</v>
      </c>
      <c r="P2" t="s">
        <v>860</v>
      </c>
      <c r="R2" t="s">
        <v>855</v>
      </c>
      <c r="S2" s="33">
        <v>0</v>
      </c>
      <c r="T2" s="34">
        <f>AVERAGEIFS('DATA&amp;CALC'!R3:R418,'DATA&amp;CALC'!T3:T418,0)</f>
        <v>6.9862005557691023E-3</v>
      </c>
      <c r="U2" s="35">
        <f t="shared" ref="U2:U12" si="1">(1+T2)^52-1</f>
        <v>0.43622669877337783</v>
      </c>
      <c r="V2" s="33">
        <f>COUNTIF('DATA&amp;CALC'!T:T,S2)</f>
        <v>29</v>
      </c>
      <c r="W2" s="25"/>
    </row>
    <row r="3" spans="1:23" x14ac:dyDescent="0.2">
      <c r="B3" s="25">
        <v>1</v>
      </c>
      <c r="C3" s="26">
        <f>AVERAGEIFS('DATA&amp;CALC'!P:P,'DATA&amp;CALC'!L:L,ANALYSE!B3)</f>
        <v>3.6232953644730415E-3</v>
      </c>
      <c r="D3" s="30">
        <f t="shared" ref="D3:D17" si="2">(1+C3)^52-1</f>
        <v>0.20691901797320189</v>
      </c>
      <c r="E3" s="25">
        <f>COUNTIFS('DATA&amp;CALC'!L:L,ANALYSE!B3)</f>
        <v>145</v>
      </c>
      <c r="F3" s="29">
        <f t="shared" si="0"/>
        <v>-0.77828546525102094</v>
      </c>
      <c r="G3" s="4">
        <v>1.66</v>
      </c>
      <c r="H3" t="s">
        <v>860</v>
      </c>
      <c r="J3" s="25">
        <v>1</v>
      </c>
      <c r="K3" s="26">
        <f>AVERAGEIFS('DATA&amp;CALC'!R:R,'DATA&amp;CALC'!L:L,ANALYSE!B3)</f>
        <v>4.0928102982680098E-3</v>
      </c>
      <c r="L3" s="28">
        <f t="shared" ref="L3:L12" si="3">(1+K3)^52-1</f>
        <v>0.23663229248598672</v>
      </c>
      <c r="M3" s="25">
        <f>COUNTIFS('DATA&amp;CALC'!L:L,ANALYSE!B3)</f>
        <v>145</v>
      </c>
      <c r="N3" s="29">
        <f t="shared" ref="N3:N12" si="4">($K$14-K3)/SQRT($K$16/M3+$K$16/$M$14)</f>
        <v>-0.85618899005110716</v>
      </c>
      <c r="O3" s="4">
        <v>1.66</v>
      </c>
      <c r="P3" t="s">
        <v>860</v>
      </c>
      <c r="S3" s="25">
        <v>1</v>
      </c>
      <c r="T3" s="26">
        <f>AVERAGEIFS('DATA&amp;CALC'!R3:R418,'DATA&amp;CALC'!T3:T418,S3)</f>
        <v>-1.4615454882470277E-3</v>
      </c>
      <c r="U3" s="30">
        <f t="shared" si="1"/>
        <v>-7.3235655288907298E-2</v>
      </c>
      <c r="V3" s="25">
        <f>COUNTIF('DATA&amp;CALC'!T:T,S3)</f>
        <v>29</v>
      </c>
      <c r="W3" s="25"/>
    </row>
    <row r="4" spans="1:23" x14ac:dyDescent="0.2">
      <c r="B4" s="25">
        <v>2</v>
      </c>
      <c r="C4" s="26">
        <f>AVERAGEIFS('DATA&amp;CALC'!P:P,'DATA&amp;CALC'!L:L,ANALYSE!B4)</f>
        <v>1.9072479516103831E-3</v>
      </c>
      <c r="D4" s="30">
        <f t="shared" si="2"/>
        <v>0.10415731823432961</v>
      </c>
      <c r="E4" s="25">
        <f>COUNTIFS('DATA&amp;CALC'!L:L,ANALYSE!B4)</f>
        <v>144</v>
      </c>
      <c r="F4" s="29">
        <f t="shared" si="0"/>
        <v>-0.15517821158073422</v>
      </c>
      <c r="G4" s="4">
        <v>1.66</v>
      </c>
      <c r="H4" t="s">
        <v>860</v>
      </c>
      <c r="J4" s="25">
        <v>2</v>
      </c>
      <c r="K4" s="26">
        <f>AVERAGEIFS('DATA&amp;CALC'!R:R,'DATA&amp;CALC'!L:L,ANALYSE!B4)</f>
        <v>1.8582459049431889E-3</v>
      </c>
      <c r="L4" s="28">
        <f t="shared" si="3"/>
        <v>0.10135266312540114</v>
      </c>
      <c r="M4" s="25">
        <f>COUNTIFS('DATA&amp;CALC'!L:L,ANALYSE!B4)</f>
        <v>144</v>
      </c>
      <c r="N4" s="29">
        <f t="shared" si="4"/>
        <v>-7.4861109521962274E-2</v>
      </c>
      <c r="O4" s="4">
        <v>1.66</v>
      </c>
      <c r="P4" t="s">
        <v>860</v>
      </c>
      <c r="S4" s="25">
        <v>2</v>
      </c>
      <c r="T4" s="26">
        <f>AVERAGEIFS('DATA&amp;CALC'!R3:R418,'DATA&amp;CALC'!T3:T418,S4)</f>
        <v>5.7569152346113525E-3</v>
      </c>
      <c r="U4" s="30">
        <f t="shared" si="1"/>
        <v>0.34783714276650124</v>
      </c>
      <c r="V4" s="25">
        <f>COUNTIF('DATA&amp;CALC'!T:T,S4)</f>
        <v>28</v>
      </c>
      <c r="W4" s="25"/>
    </row>
    <row r="5" spans="1:23" x14ac:dyDescent="0.2">
      <c r="B5" s="25">
        <v>3</v>
      </c>
      <c r="C5" s="26">
        <f>AVERAGEIFS('DATA&amp;CALC'!P:P,'DATA&amp;CALC'!L:L,ANALYSE!B5)</f>
        <v>-6.9323736539928513E-4</v>
      </c>
      <c r="D5" s="30">
        <f t="shared" si="2"/>
        <v>-3.5418397119809764E-2</v>
      </c>
      <c r="E5" s="25">
        <f>COUNTIFS('DATA&amp;CALC'!L:L,ANALYSE!B5)</f>
        <v>141</v>
      </c>
      <c r="F5" s="29">
        <f t="shared" si="0"/>
        <v>0.77839542470494716</v>
      </c>
      <c r="G5" s="4">
        <v>1.66</v>
      </c>
      <c r="H5" t="s">
        <v>860</v>
      </c>
      <c r="J5" s="25">
        <v>3</v>
      </c>
      <c r="K5" s="26">
        <f>AVERAGEIFS('DATA&amp;CALC'!R:R,'DATA&amp;CALC'!L:L,ANALYSE!B5)</f>
        <v>-5.607242540080008E-4</v>
      </c>
      <c r="L5" s="28">
        <f t="shared" si="3"/>
        <v>-2.8744620881288596E-2</v>
      </c>
      <c r="M5" s="25">
        <f>COUNTIFS('DATA&amp;CALC'!L:L,ANALYSE!B5)</f>
        <v>141</v>
      </c>
      <c r="N5" s="29">
        <f t="shared" si="4"/>
        <v>0.76118116713519479</v>
      </c>
      <c r="O5" s="4">
        <v>1.66</v>
      </c>
      <c r="P5" t="s">
        <v>860</v>
      </c>
      <c r="S5" s="25">
        <v>3</v>
      </c>
      <c r="T5" s="26">
        <f>AVERAGEIFS('DATA&amp;CALC'!R3:R418,'DATA&amp;CALC'!T3:T418,S5)</f>
        <v>2.8534413484217688E-3</v>
      </c>
      <c r="U5" s="30">
        <f t="shared" si="1"/>
        <v>0.15970731270690419</v>
      </c>
      <c r="V5" s="25">
        <f>COUNTIF('DATA&amp;CALC'!T:T,S5)</f>
        <v>28</v>
      </c>
      <c r="W5" s="25"/>
    </row>
    <row r="6" spans="1:23" x14ac:dyDescent="0.2">
      <c r="B6" s="25">
        <v>4</v>
      </c>
      <c r="C6" s="26">
        <f>AVERAGEIFS('DATA&amp;CALC'!P:P,'DATA&amp;CALC'!L:L,ANALYSE!B6)</f>
        <v>3.8490505434581302E-3</v>
      </c>
      <c r="D6" s="30">
        <f t="shared" si="2"/>
        <v>0.22111749487305521</v>
      </c>
      <c r="E6" s="25">
        <f>COUNTIFS('DATA&amp;CALC'!L:L,ANALYSE!B6)</f>
        <v>129</v>
      </c>
      <c r="F6" s="29">
        <f t="shared" si="0"/>
        <v>-0.81740616795935039</v>
      </c>
      <c r="G6" s="4">
        <v>1.66</v>
      </c>
      <c r="H6" t="s">
        <v>860</v>
      </c>
      <c r="J6" s="25">
        <v>4</v>
      </c>
      <c r="K6" s="26">
        <f>AVERAGEIFS('DATA&amp;CALC'!R:R,'DATA&amp;CALC'!L:L,ANALYSE!B6)</f>
        <v>4.1804397955801298E-3</v>
      </c>
      <c r="L6" s="28">
        <f t="shared" si="3"/>
        <v>0.24225683518511532</v>
      </c>
      <c r="M6" s="25">
        <f>COUNTIFS('DATA&amp;CALC'!L:L,ANALYSE!B6)</f>
        <v>129</v>
      </c>
      <c r="N6" s="29">
        <f t="shared" si="4"/>
        <v>-0.84270486665772848</v>
      </c>
      <c r="O6" s="4">
        <v>1.66</v>
      </c>
      <c r="P6" t="s">
        <v>860</v>
      </c>
      <c r="S6" s="25">
        <v>4</v>
      </c>
      <c r="T6" s="26">
        <f>AVERAGEIFS('DATA&amp;CALC'!R3:R418,'DATA&amp;CALC'!T3:T418,S6)</f>
        <v>7.1061375702626273E-3</v>
      </c>
      <c r="U6" s="30">
        <f t="shared" si="1"/>
        <v>0.44514897569092748</v>
      </c>
      <c r="V6" s="25">
        <f>COUNTIF('DATA&amp;CALC'!T:T,S6)</f>
        <v>28</v>
      </c>
      <c r="W6" s="25"/>
    </row>
    <row r="7" spans="1:23" x14ac:dyDescent="0.2">
      <c r="B7" s="25">
        <v>5</v>
      </c>
      <c r="C7" s="26">
        <f>AVERAGEIFS('DATA&amp;CALC'!P:P,'DATA&amp;CALC'!L:L,ANALYSE!B7)</f>
        <v>-8.3441817976531924E-4</v>
      </c>
      <c r="D7" s="30">
        <f t="shared" si="2"/>
        <v>-4.2479222113635084E-2</v>
      </c>
      <c r="E7" s="25">
        <f>COUNTIFS('DATA&amp;CALC'!L:L,ANALYSE!B7)</f>
        <v>108</v>
      </c>
      <c r="F7" s="29">
        <f t="shared" si="0"/>
        <v>0.73688001914041312</v>
      </c>
      <c r="G7" s="4">
        <v>1.66</v>
      </c>
      <c r="H7" t="s">
        <v>860</v>
      </c>
      <c r="J7" s="25">
        <v>5</v>
      </c>
      <c r="K7" s="26">
        <f>AVERAGEIFS('DATA&amp;CALC'!R:R,'DATA&amp;CALC'!L:L,ANALYSE!B7)</f>
        <v>-8.3221408849024786E-4</v>
      </c>
      <c r="L7" s="28">
        <f t="shared" si="3"/>
        <v>-4.2369380200072082E-2</v>
      </c>
      <c r="M7" s="25">
        <f>COUNTIFS('DATA&amp;CALC'!L:L,ANALYSE!B7)</f>
        <v>108</v>
      </c>
      <c r="N7" s="29">
        <f t="shared" si="4"/>
        <v>0.75993223647389307</v>
      </c>
      <c r="O7" s="4">
        <v>1.66</v>
      </c>
      <c r="P7" t="s">
        <v>860</v>
      </c>
      <c r="S7" s="25">
        <v>5</v>
      </c>
      <c r="T7" s="26">
        <f>AVERAGEIFS('DATA&amp;CALC'!R3:R418,'DATA&amp;CALC'!T3:T418,S7)</f>
        <v>4.8187272264434188E-3</v>
      </c>
      <c r="U7" s="30">
        <f t="shared" si="1"/>
        <v>0.28398949633636295</v>
      </c>
      <c r="V7" s="25">
        <f>COUNTIF('DATA&amp;CALC'!T:T,S7)</f>
        <v>26</v>
      </c>
      <c r="W7" s="25"/>
    </row>
    <row r="8" spans="1:23" x14ac:dyDescent="0.2">
      <c r="B8" s="25">
        <v>6</v>
      </c>
      <c r="C8" s="26">
        <f>AVERAGEIFS('DATA&amp;CALC'!P:P,'DATA&amp;CALC'!L:L,ANALYSE!B8)</f>
        <v>4.0594975941517092E-3</v>
      </c>
      <c r="D8" s="30">
        <f t="shared" si="2"/>
        <v>0.23450065874221959</v>
      </c>
      <c r="E8" s="25">
        <f>COUNTIFS('DATA&amp;CALC'!L:L,ANALYSE!B8)</f>
        <v>48</v>
      </c>
      <c r="F8" s="29">
        <f t="shared" si="0"/>
        <v>-0.56471044842523266</v>
      </c>
      <c r="G8">
        <v>1.6839999999999999</v>
      </c>
      <c r="H8" t="s">
        <v>860</v>
      </c>
      <c r="J8" s="25">
        <v>6</v>
      </c>
      <c r="K8" s="26">
        <f>AVERAGEIFS('DATA&amp;CALC'!R:R,'DATA&amp;CALC'!L:L,ANALYSE!B8)</f>
        <v>4.5385810488582255E-3</v>
      </c>
      <c r="L8" s="28">
        <f t="shared" si="3"/>
        <v>0.26550627923717696</v>
      </c>
      <c r="M8" s="25">
        <f>COUNTIFS('DATA&amp;CALC'!L:L,ANALYSE!B8)</f>
        <v>48</v>
      </c>
      <c r="N8" s="29">
        <f t="shared" si="4"/>
        <v>-0.61020764242324321</v>
      </c>
      <c r="O8">
        <v>1.6839999999999999</v>
      </c>
      <c r="P8" t="s">
        <v>860</v>
      </c>
      <c r="S8" s="25">
        <v>6</v>
      </c>
      <c r="T8" s="26">
        <f>AVERAGEIFS('DATA&amp;CALC'!R3:R418,'DATA&amp;CALC'!T3:T418,S8)</f>
        <v>8.6162837572408609E-3</v>
      </c>
      <c r="U8" s="30">
        <f t="shared" si="1"/>
        <v>0.56225067663185779</v>
      </c>
      <c r="V8" s="25">
        <f>COUNTIF('DATA&amp;CALC'!T:T,S8)</f>
        <v>20</v>
      </c>
      <c r="W8" s="25"/>
    </row>
    <row r="9" spans="1:23" x14ac:dyDescent="0.2">
      <c r="B9" s="25">
        <v>7</v>
      </c>
      <c r="C9" s="26">
        <f>AVERAGEIFS('DATA&amp;CALC'!P:P,'DATA&amp;CALC'!L:L,ANALYSE!B9)</f>
        <v>-5.9366981684620549E-4</v>
      </c>
      <c r="D9" s="30">
        <f t="shared" si="2"/>
        <v>-3.0408080590826669E-2</v>
      </c>
      <c r="E9" s="25">
        <f>COUNTIFS('DATA&amp;CALC'!L:L,ANALYSE!B9)</f>
        <v>22</v>
      </c>
      <c r="F9" s="29">
        <f t="shared" si="0"/>
        <v>0.311005573153743</v>
      </c>
      <c r="G9" s="4">
        <v>1.714</v>
      </c>
      <c r="H9" t="s">
        <v>860</v>
      </c>
      <c r="J9" s="25">
        <v>7</v>
      </c>
      <c r="K9" s="26">
        <f>AVERAGEIFS('DATA&amp;CALC'!R:R,'DATA&amp;CALC'!L:L,ANALYSE!B9)</f>
        <v>-5.1104691808211524E-4</v>
      </c>
      <c r="L9" s="28">
        <f t="shared" si="3"/>
        <v>-2.6231061011473655E-2</v>
      </c>
      <c r="M9" s="25">
        <f>COUNTIFS('DATA&amp;CALC'!L:L,ANALYSE!B9)</f>
        <v>22</v>
      </c>
      <c r="N9" s="29">
        <f>($K$14-K9)/SQRT($K$16/M9+$K$16/$M$14)</f>
        <v>0.31155872361762854</v>
      </c>
      <c r="O9" s="4">
        <v>1.714</v>
      </c>
      <c r="P9" t="s">
        <v>860</v>
      </c>
      <c r="S9" s="32">
        <v>7</v>
      </c>
      <c r="T9" s="26">
        <f>AVERAGEIFS('DATA&amp;CALC'!R3:R418,'DATA&amp;CALC'!T3:T418,S9)</f>
        <v>4.8281262158989813E-3</v>
      </c>
      <c r="U9" s="30">
        <f t="shared" si="1"/>
        <v>0.28461418244750925</v>
      </c>
      <c r="V9" s="25">
        <f>COUNTIF('DATA&amp;CALC'!T:T,S9)</f>
        <v>15</v>
      </c>
    </row>
    <row r="10" spans="1:23" x14ac:dyDescent="0.2">
      <c r="B10" s="25">
        <v>8</v>
      </c>
      <c r="C10" s="26">
        <f>AVERAGEIFS('DATA&amp;CALC'!P:P,'DATA&amp;CALC'!L:L,ANALYSE!B10)</f>
        <v>-4.2604112339526918E-3</v>
      </c>
      <c r="D10" s="30">
        <f t="shared" si="2"/>
        <v>-0.19909637505315458</v>
      </c>
      <c r="E10" s="25">
        <f>COUNTIFS('DATA&amp;CALC'!L:L,ANALYSE!B10)</f>
        <v>12</v>
      </c>
      <c r="F10" s="29">
        <f t="shared" si="0"/>
        <v>0.63951755432160606</v>
      </c>
      <c r="G10" s="4">
        <v>1.7709999999999999</v>
      </c>
      <c r="H10" t="s">
        <v>860</v>
      </c>
      <c r="J10" s="25">
        <v>8</v>
      </c>
      <c r="K10" s="26">
        <f>AVERAGEIFS('DATA&amp;CALC'!R:R,'DATA&amp;CALC'!L:L,ANALYSE!B10)</f>
        <v>-4.9255275250784658E-3</v>
      </c>
      <c r="L10" s="28">
        <f t="shared" si="3"/>
        <v>-0.22644638117969507</v>
      </c>
      <c r="M10" s="25">
        <f>COUNTIFS('DATA&amp;CALC'!L:L,ANALYSE!B10)</f>
        <v>12</v>
      </c>
      <c r="N10" s="29">
        <f t="shared" si="4"/>
        <v>0.70525095242111779</v>
      </c>
      <c r="O10" s="4">
        <v>1.7709999999999999</v>
      </c>
      <c r="P10" t="s">
        <v>860</v>
      </c>
      <c r="S10" s="32">
        <v>8</v>
      </c>
      <c r="T10" s="26">
        <f>AVERAGEIFS('DATA&amp;CALC'!R3:R418,'DATA&amp;CALC'!T3:T418,S10)</f>
        <v>6.3805546204976915E-3</v>
      </c>
      <c r="U10" s="30">
        <f t="shared" si="1"/>
        <v>0.39199061940705104</v>
      </c>
      <c r="V10" s="25">
        <f>COUNTIF('DATA&amp;CALC'!T:T,S10)</f>
        <v>12</v>
      </c>
    </row>
    <row r="11" spans="1:23" x14ac:dyDescent="0.2">
      <c r="B11" s="25">
        <v>9</v>
      </c>
      <c r="C11" s="26">
        <f>AVERAGEIFS('DATA&amp;CALC'!P:P,'DATA&amp;CALC'!L:L,ANALYSE!B11)</f>
        <v>5.567137058854971E-3</v>
      </c>
      <c r="D11" s="30">
        <f t="shared" si="2"/>
        <v>0.33467562789838334</v>
      </c>
      <c r="E11" s="25">
        <f>COUNTIFS('DATA&amp;CALC'!L:L,ANALYSE!B11)</f>
        <v>11</v>
      </c>
      <c r="F11" s="29">
        <f t="shared" si="0"/>
        <v>-0.43649136204538425</v>
      </c>
      <c r="G11" s="4">
        <v>1.796</v>
      </c>
      <c r="H11" t="s">
        <v>860</v>
      </c>
      <c r="J11" s="25">
        <v>9</v>
      </c>
      <c r="K11" s="26">
        <f>AVERAGEIFS('DATA&amp;CALC'!R:R,'DATA&amp;CALC'!L:L,ANALYSE!B11)</f>
        <v>5.44717742941302E-3</v>
      </c>
      <c r="L11" s="28">
        <f t="shared" si="3"/>
        <v>0.32642128329747289</v>
      </c>
      <c r="M11" s="25">
        <f>COUNTIFS('DATA&amp;CALC'!L:L,ANALYSE!B11)</f>
        <v>11</v>
      </c>
      <c r="N11" s="29">
        <f t="shared" si="4"/>
        <v>-0.39119293046292986</v>
      </c>
      <c r="O11" s="4">
        <v>1.796</v>
      </c>
      <c r="P11" t="s">
        <v>860</v>
      </c>
      <c r="S11" s="32">
        <v>9</v>
      </c>
      <c r="T11" s="26">
        <f>AVERAGEIFS('DATA&amp;CALC'!R3:R418,'DATA&amp;CALC'!T3:T418,S11)</f>
        <v>-3.6208746822563587E-4</v>
      </c>
      <c r="U11" s="30">
        <f t="shared" si="1"/>
        <v>-1.8655744522929618E-2</v>
      </c>
      <c r="V11" s="25">
        <f>COUNTIF('DATA&amp;CALC'!T:T,S11)</f>
        <v>12</v>
      </c>
    </row>
    <row r="12" spans="1:23" x14ac:dyDescent="0.2">
      <c r="B12" s="25">
        <v>10</v>
      </c>
      <c r="C12" s="26">
        <f>AVERAGEIFS('DATA&amp;CALC'!P:P,'DATA&amp;CALC'!L:L,ANALYSE!B12)</f>
        <v>6.3403157217503487E-3</v>
      </c>
      <c r="D12" s="30">
        <f t="shared" si="2"/>
        <v>0.38909940186253134</v>
      </c>
      <c r="E12" s="25">
        <f>COUNTIFS('DATA&amp;CALC'!L:L,ANALYSE!B12)</f>
        <v>9</v>
      </c>
      <c r="F12" s="29">
        <f t="shared" si="0"/>
        <v>-0.46997463835859787</v>
      </c>
      <c r="G12" s="4">
        <v>1.86</v>
      </c>
      <c r="H12" t="s">
        <v>860</v>
      </c>
      <c r="J12" s="25">
        <v>10</v>
      </c>
      <c r="K12" s="26">
        <f>AVERAGEIFS('DATA&amp;CALC'!R:R,'DATA&amp;CALC'!L:L,ANALYSE!B12)</f>
        <v>5.7682212046187408E-3</v>
      </c>
      <c r="L12" s="28">
        <f t="shared" si="3"/>
        <v>0.34862524047077037</v>
      </c>
      <c r="M12" s="25">
        <f>COUNTIFS('DATA&amp;CALC'!L:L,ANALYSE!B12)</f>
        <v>9</v>
      </c>
      <c r="N12" s="29">
        <f t="shared" si="4"/>
        <v>-0.38411736764124971</v>
      </c>
      <c r="O12" s="4">
        <v>1.86</v>
      </c>
      <c r="P12" t="s">
        <v>860</v>
      </c>
      <c r="S12" s="32">
        <v>10</v>
      </c>
      <c r="T12" s="26">
        <f>AVERAGEIFS('DATA&amp;CALC'!R3:R418,'DATA&amp;CALC'!T3:T418,S12)</f>
        <v>1.1943007877470314E-2</v>
      </c>
      <c r="U12" s="30">
        <f t="shared" si="1"/>
        <v>0.85402166671961233</v>
      </c>
      <c r="V12" s="25">
        <f>COUNTIF('DATA&amp;CALC'!T:T,S12)</f>
        <v>12</v>
      </c>
    </row>
    <row r="13" spans="1:23" x14ac:dyDescent="0.2">
      <c r="B13" s="25">
        <v>11</v>
      </c>
      <c r="C13" s="26">
        <f>AVERAGEIFS('DATA&amp;CALC'!P:P,'DATA&amp;CALC'!L:L,ANALYSE!B13)</f>
        <v>7.3558248850749373E-3</v>
      </c>
      <c r="D13" s="30">
        <f t="shared" si="2"/>
        <v>0.46389829555380779</v>
      </c>
      <c r="E13" s="25">
        <f>COUNTIFS('DATA&amp;CALC'!L:L,ANALYSE!B13)</f>
        <v>9</v>
      </c>
      <c r="F13" s="29">
        <f t="shared" si="0"/>
        <v>-0.56813590504376488</v>
      </c>
      <c r="N13" s="3"/>
    </row>
    <row r="14" spans="1:23" x14ac:dyDescent="0.2">
      <c r="B14" s="25">
        <v>12</v>
      </c>
      <c r="C14" s="26">
        <f>AVERAGEIFS('DATA&amp;CALC'!P:P,'DATA&amp;CALC'!L:L,ANALYSE!B14)</f>
        <v>-4.9133872943032814E-3</v>
      </c>
      <c r="D14" s="30">
        <f t="shared" si="2"/>
        <v>-0.22595547302976848</v>
      </c>
      <c r="E14" s="25">
        <f>COUNTIFS('DATA&amp;CALC'!L:L,ANALYSE!B14)</f>
        <v>8</v>
      </c>
      <c r="F14" s="29">
        <f t="shared" si="0"/>
        <v>0.58280518778485735</v>
      </c>
      <c r="J14" s="14" t="s">
        <v>867</v>
      </c>
      <c r="K14" s="16">
        <f>AVERAGE('DATA&amp;CALC'!R:R)</f>
        <v>1.6434415210928169E-3</v>
      </c>
      <c r="L14" s="15">
        <f>(1+K14)^2-1</f>
        <v>3.2895839422188988E-3</v>
      </c>
      <c r="M14">
        <f>COUNT('DATA&amp;CALC'!R:R)</f>
        <v>939</v>
      </c>
    </row>
    <row r="15" spans="1:23" x14ac:dyDescent="0.2">
      <c r="B15" s="25">
        <v>13</v>
      </c>
      <c r="C15" s="26">
        <f>AVERAGEIFS('DATA&amp;CALC'!P:P,'DATA&amp;CALC'!L:L,ANALYSE!B15)</f>
        <v>-2.9437505491388311E-4</v>
      </c>
      <c r="D15" s="30">
        <f t="shared" si="2"/>
        <v>-1.5193157841279725E-2</v>
      </c>
      <c r="E15" s="25">
        <f>COUNTIFS('DATA&amp;CALC'!L:L,ANALYSE!B15)</f>
        <v>3</v>
      </c>
      <c r="F15" s="29">
        <f t="shared" si="0"/>
        <v>9.9242732618840312E-2</v>
      </c>
    </row>
    <row r="16" spans="1:23" x14ac:dyDescent="0.2">
      <c r="B16" s="25">
        <v>14</v>
      </c>
      <c r="C16" s="26">
        <f>AVERAGEIFS('DATA&amp;CALC'!P:P,'DATA&amp;CALC'!L:L,ANALYSE!B16)</f>
        <v>-3.0866111136071739E-2</v>
      </c>
      <c r="D16" s="30">
        <f t="shared" si="2"/>
        <v>-0.80413511712629382</v>
      </c>
      <c r="E16" s="25">
        <f>COUNTIFS('DATA&amp;CALC'!L:L,ANALYSE!B16)</f>
        <v>1</v>
      </c>
      <c r="F16" s="29">
        <f t="shared" si="0"/>
        <v>1.046584453717085</v>
      </c>
      <c r="J16" s="14" t="s">
        <v>868</v>
      </c>
      <c r="K16" s="18">
        <f>_xlfn.VAR.S('DATA&amp;CALC'!R:R)</f>
        <v>1.0279533106127196E-3</v>
      </c>
    </row>
    <row r="17" spans="2:22" x14ac:dyDescent="0.2">
      <c r="B17" s="25">
        <v>15</v>
      </c>
      <c r="C17" s="26">
        <f>AVERAGEIFS('DATA&amp;CALC'!P:P,'DATA&amp;CALC'!L:L,ANALYSE!B17)</f>
        <v>2.7150926859013769E-2</v>
      </c>
      <c r="D17" s="30">
        <f t="shared" si="2"/>
        <v>3.027000129501805</v>
      </c>
      <c r="E17" s="25">
        <f>COUNTIFS('DATA&amp;CALC'!L:L,ANALYSE!B17)</f>
        <v>1</v>
      </c>
      <c r="F17" s="29">
        <f t="shared" si="0"/>
        <v>-0.83070329992962999</v>
      </c>
    </row>
    <row r="18" spans="2:22" x14ac:dyDescent="0.2">
      <c r="C18" s="15"/>
    </row>
    <row r="19" spans="2:22" x14ac:dyDescent="0.2">
      <c r="C19" s="15"/>
    </row>
    <row r="20" spans="2:22" x14ac:dyDescent="0.2">
      <c r="C20" s="15"/>
    </row>
    <row r="21" spans="2:22" x14ac:dyDescent="0.2">
      <c r="C21" s="15"/>
    </row>
    <row r="22" spans="2:22" x14ac:dyDescent="0.2">
      <c r="C22" s="15"/>
      <c r="V22" s="5"/>
    </row>
    <row r="39" spans="2:6" x14ac:dyDescent="0.2">
      <c r="B39" s="14" t="s">
        <v>867</v>
      </c>
      <c r="C39" s="16">
        <f>AVERAGE('DATA&amp;CALC'!P:P)</f>
        <v>1.4782803395660016E-3</v>
      </c>
      <c r="D39" s="15">
        <f>(1+C39)^2-1</f>
        <v>2.9587459918944958E-3</v>
      </c>
      <c r="E39">
        <f>COUNT('DATA&amp;CALC'!P:P)</f>
        <v>939</v>
      </c>
    </row>
    <row r="41" spans="2:6" x14ac:dyDescent="0.2">
      <c r="B41" s="14" t="s">
        <v>868</v>
      </c>
      <c r="C41" s="17">
        <f>_xlfn.VAR.S('DATA&amp;CALC'!P:P)</f>
        <v>9.540851793098297E-4</v>
      </c>
    </row>
    <row r="44" spans="2:6" x14ac:dyDescent="0.2">
      <c r="F44" s="23"/>
    </row>
    <row r="46" spans="2:6" x14ac:dyDescent="0.2">
      <c r="B46" t="s">
        <v>885</v>
      </c>
      <c r="C46" s="24" t="s">
        <v>869</v>
      </c>
      <c r="D46" s="24" t="s">
        <v>870</v>
      </c>
    </row>
    <row r="47" spans="2:6" x14ac:dyDescent="0.2">
      <c r="B47" s="24" t="s">
        <v>869</v>
      </c>
      <c r="C47" s="5">
        <v>1</v>
      </c>
    </row>
    <row r="48" spans="2:6" x14ac:dyDescent="0.2">
      <c r="B48" s="24" t="s">
        <v>870</v>
      </c>
      <c r="C48">
        <v>0.98839999999999995</v>
      </c>
      <c r="D48" s="5">
        <v>1</v>
      </c>
    </row>
  </sheetData>
  <pageMargins left="0.7" right="0.7" top="0.75" bottom="0.75" header="0.3" footer="0.3"/>
  <pageSetup paperSize="9" orientation="portrait" horizontalDpi="0" verticalDpi="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Regneark</vt:lpstr>
      </vt:variant>
      <vt:variant>
        <vt:i4>3</vt:i4>
      </vt:variant>
    </vt:vector>
  </HeadingPairs>
  <TitlesOfParts>
    <vt:vector size="3" baseType="lpstr">
      <vt:lpstr>DATA&amp;CALC</vt:lpstr>
      <vt:lpstr>CPI&amp;STAT</vt:lpstr>
      <vt:lpstr>ANALYSE</vt:lpstr>
    </vt:vector>
  </TitlesOfParts>
  <Company>BI Norwegian School of Management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Mistereggen, Odd Kåre</dc:creator>
  <cp:lastModifiedBy>Microsoft Office-bruker</cp:lastModifiedBy>
  <dcterms:created xsi:type="dcterms:W3CDTF">2017-04-24T16:15:03Z</dcterms:created>
  <dcterms:modified xsi:type="dcterms:W3CDTF">2017-06-01T19:32:58Z</dcterms:modified>
</cp:coreProperties>
</file>